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<sst xmlns="http://schemas.openxmlformats.org/spreadsheetml/2006/main" count="4319" uniqueCount="1000">
  <si>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</si>
  <si>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</si>
  <si>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</si>
  <si>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</si>
  <si>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</si>
  <si>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</si>
  <si>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</si>
  <si>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</si>
  <si>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</si>
  <si>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</si>
  <si>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</si>
  <si>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</si>
  <si>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</si>
  <si>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</si>
  <si>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</si>
  <si>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</si>
  <si>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</si>
  <si>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</si>
  <si>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</si>
  <si>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</si>
  <si>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</si>
  <si>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</si>
  <si>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</si>
  <si>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</si>
  <si>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</si>
  <si>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</si>
  <si>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</si>
  <si>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</si>
  <si>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</si>
  <si>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</si>
  <si>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</si>
  <si>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</si>
  <si>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</si>
  <si>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</si>
  <si>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</si>
  <si>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</si>
  <si>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</si>
  <si>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</si>
  <si>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</si>
  <si>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</si>
  <si>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</si>
  <si>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</si>
  <si>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</si>
  <si>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</si>
  <si>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</si>
  <si>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</si>
  <si>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</si>
  <si>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</si>
  <si>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</si>
  <si>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</si>
  <si>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</si>
  <si>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</si>
  <si>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</si>
  <si>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</si>
  <si>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</si>
  <si>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</si>
  <si>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</si>
  <si>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</si>
  <si>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</si>
  <si>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</si>
  <si>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</si>
  <si>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</si>
  <si>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</si>
  <si>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</si>
  <si>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</si>
  <si>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</si>
  <si>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</si>
  <si>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</si>
  <si>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</si>
  <si>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</si>
  <si>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</si>
  <si>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</si>
  <si>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</si>
  <si>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</si>
  <si>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</si>
  <si>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</si>
  <si>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</si>
  <si>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</si>
  <si>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</si>
  <si>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</si>
  <si>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</si>
  <si>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</si>
  <si>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</si>
  <si>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</si>
  <si>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</si>
  <si>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</si>
  <si>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</si>
  <si>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</si>
  <si>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</si>
  <si>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</si>
  <si>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</si>
  <si>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</si>
  <si>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</si>
  <si>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</si>
  <si>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</si>
  <si>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</si>
  <si>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</si>
  <si>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</si>
  <si>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</si>
  <si>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</si>
  <si>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</si>
  <si>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</si>
  <si>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</si>
  <si>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</si>
  <si>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</si>
  <si>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</si>
  <si>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</si>
  <si>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</si>
  <si>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</si>
  <si>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</si>
  <si>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</si>
  <si>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</si>
  <si>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</si>
  <si>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</si>
  <si>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</si>
  <si>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</si>
  <si>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</si>
  <si>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</si>
  <si>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</si>
  <si>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</si>
  <si>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</si>
  <si>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</si>
  <si>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</si>
  <si>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</si>
  <si>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</si>
  <si>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</si>
  <si>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</si>
  <si>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</si>
  <si>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</si>
  <si>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</si>
  <si>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</si>
  <si>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</si>
  <si>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</si>
  <si>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</si>
  <si>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</si>
  <si>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</si>
  <si>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</si>
  <si>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</si>
  <si>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</si>
  <si>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</si>
  <si>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</si>
  <si>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</si>
  <si>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</si>
  <si>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</si>
  <si>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</si>
  <si>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</si>
  <si>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</si>
  <si>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</si>
  <si>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</si>
  <si>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</si>
  <si>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</si>
  <si>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</si>
  <si>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</si>
  <si>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</si>
  <si>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</si>
  <si>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</si>
  <si>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</si>
  <si>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</si>
  <si>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</si>
  <si>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</si>
  <si>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</si>
  <si>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</si>
  <si>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</si>
  <si>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</si>
  <si>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</si>
  <si>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</si>
  <si>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</si>
  <si>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</si>
  <si>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</si>
  <si>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</si>
  <si>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</si>
  <si>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</si>
  <si>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</si>
  <si>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</si>
  <si>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</si>
  <si>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</si>
  <si>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</si>
  <si>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</si>
  <si>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</si>
  <si>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</si>
  <si>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</si>
  <si>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</si>
  <si>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</si>
  <si>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</si>
  <si>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</si>
  <si>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</si>
  <si>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</si>
  <si>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</si>
  <si>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</si>
  <si>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</si>
  <si>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</si>
  <si>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</si>
  <si>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</si>
  <si>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</si>
  <si>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</si>
  <si>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</si>
  <si>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</si>
  <si>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</si>
  <si>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</si>
  <si>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</si>
  <si>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</si>
  <si>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</si>
  <si>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</si>
  <si>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</si>
  <si>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</si>
  <si>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</si>
  <si>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</si>
  <si>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</si>
  <si>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</si>
  <si>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</si>
  <si>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</si>
  <si>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</si>
  <si>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</si>
  <si>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</si>
  <si>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</si>
  <si>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</si>
  <si>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</si>
  <si>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</si>
  <si>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</si>
  <si>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</si>
  <si>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</si>
  <si>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</si>
  <si>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</si>
  <si>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</si>
  <si>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</si>
  <si>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</si>
  <si>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</si>
  <si>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</si>
  <si>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</si>
  <si>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</si>
  <si>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</si>
  <si>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</si>
  <si>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</si>
  <si>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</si>
  <si>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</si>
  <si>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</si>
  <si>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</si>
  <si>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</si>
  <si>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</si>
  <si>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</si>
  <si>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</si>
  <si>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</si>
  <si>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</si>
  <si>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</si>
  <si>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</si>
  <si>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</si>
  <si>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</si>
  <si>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</si>
  <si>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</si>
  <si>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</si>
  <si>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</si>
  <si>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</si>
  <si>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</si>
  <si>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</si>
  <si>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</si>
  <si>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</si>
  <si>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</si>
  <si>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</si>
  <si>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</si>
  <si>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</si>
  <si>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</si>
  <si>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</si>
  <si>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</si>
  <si>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</si>
  <si>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</si>
  <si>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</si>
  <si>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</si>
  <si>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</si>
  <si>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</si>
  <si>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</si>
  <si>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</si>
  <si>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</si>
  <si>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</si>
  <si>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</si>
  <si>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</si>
  <si>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</si>
  <si>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</si>
  <si>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</si>
  <si>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</si>
  <si>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</si>
  <si>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</si>
  <si>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</si>
  <si>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</si>
  <si>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</si>
  <si>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</si>
  <si>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</si>
  <si>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</si>
  <si>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</si>
  <si>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</si>
  <si>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</si>
  <si>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</si>
  <si>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</si>
  <si>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</si>
  <si>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</si>
  <si>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</si>
  <si>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</si>
  <si>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</si>
  <si>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</si>
  <si>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</si>
  <si>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</si>
  <si>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</si>
  <si>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</si>
  <si>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</si>
  <si>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</si>
  <si>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</si>
  <si>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</si>
  <si>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</si>
  <si>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</si>
  <si>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</si>
  <si>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</si>
  <si>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</si>
  <si>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</si>
  <si>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</si>
  <si>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</si>
  <si>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</si>
  <si>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</si>
  <si>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</si>
  <si>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</si>
  <si>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</si>
  <si>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</si>
  <si>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</si>
  <si>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</si>
  <si>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</si>
  <si>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</si>
  <si>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</si>
  <si>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</si>
  <si>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</si>
  <si>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</si>
  <si>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</si>
  <si>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</si>
  <si>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</si>
  <si>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</si>
  <si>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</si>
  <si>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</si>
  <si>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</si>
  <si>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</si>
  <si>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</si>
  <si>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</si>
  <si>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</si>
  <si>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</si>
  <si>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</si>
  <si>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</si>
  <si>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</si>
  <si>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</si>
  <si>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</si>
  <si>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</si>
  <si>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</si>
  <si>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</si>
  <si>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</si>
  <si>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</si>
  <si>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</si>
  <si>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</si>
  <si>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</si>
  <si>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</si>
  <si>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</si>
  <si>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</si>
  <si>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</si>
  <si>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</si>
  <si>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</si>
  <si>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</si>
  <si>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</si>
  <si>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</si>
  <si>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</si>
  <si>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</si>
  <si>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</si>
  <si>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</si>
  <si>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</si>
  <si>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</si>
  <si>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</si>
  <si>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</si>
  <si>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</si>
  <si>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</si>
  <si>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</si>
  <si>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</si>
  <si>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</si>
  <si>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</si>
  <si>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</si>
  <si>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</si>
  <si>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</si>
  <si>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</si>
  <si>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</si>
  <si>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</si>
  <si>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</si>
  <si>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</si>
  <si>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</si>
  <si>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</si>
  <si>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</si>
  <si>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</si>
  <si>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</si>
  <si>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</si>
  <si>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</si>
  <si>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</si>
  <si>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</si>
  <si>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</si>
  <si>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</si>
  <si>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</si>
  <si>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</si>
  <si>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</si>
  <si>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</si>
  <si>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</si>
  <si>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</si>
  <si>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</si>
  <si>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</si>
  <si>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</si>
  <si>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</si>
  <si>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</si>
  <si>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</si>
  <si>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</si>
  <si>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</si>
  <si>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</si>
  <si>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</si>
  <si>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</si>
  <si>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</si>
  <si>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</si>
  <si>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</si>
  <si>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</si>
  <si>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</si>
  <si>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</si>
  <si>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</si>
  <si>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</si>
  <si>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</si>
  <si>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</si>
  <si>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</si>
  <si>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</si>
  <si>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</si>
  <si>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</si>
  <si>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</si>
  <si>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</si>
  <si>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</si>
  <si>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</si>
  <si>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</si>
  <si>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</si>
  <si>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</si>
  <si>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</si>
  <si>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</si>
  <si>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</si>
  <si>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</si>
  <si>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</si>
  <si>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</si>
  <si>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</si>
  <si>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</si>
  <si>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</si>
  <si>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</si>
  <si>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</si>
  <si>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</si>
  <si>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</si>
  <si>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</si>
  <si>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</si>
  <si>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</si>
  <si>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</si>
  <si>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</si>
  <si>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</si>
  <si>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</si>
  <si>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</si>
  <si>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</si>
  <si>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</si>
  <si>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</si>
  <si>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</si>
  <si>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</si>
  <si>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</si>
  <si>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</si>
  <si>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</si>
  <si>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</si>
  <si>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</si>
  <si>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</si>
  <si>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</si>
  <si>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</si>
  <si>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</si>
  <si>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</si>
  <si>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</si>
  <si>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</si>
  <si>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</si>
  <si>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</si>
  <si>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</si>
  <si>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</si>
  <si>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</si>
  <si>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</si>
  <si>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</si>
  <si>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</si>
  <si>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</si>
  <si>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</si>
  <si>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</si>
  <si>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</si>
  <si>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</si>
  <si>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</si>
  <si>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</si>
  <si>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</si>
  <si>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</si>
  <si>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</si>
  <si>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</si>
  <si>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</si>
  <si>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</si>
  <si>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</si>
  <si>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</si>
  <si>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</si>
  <si>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</si>
  <si>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</si>
  <si>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</si>
  <si>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</si>
  <si>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</si>
  <si>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</si>
  <si>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</si>
  <si>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</si>
  <si>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</si>
  <si>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</si>
  <si>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</si>
  <si>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</si>
  <si>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</si>
  <si>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</si>
  <si>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</si>
  <si>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</si>
  <si>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</si>
  <si>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</si>
  <si>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</si>
  <si>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</si>
  <si>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</si>
  <si>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</si>
  <si>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</si>
  <si>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</si>
  <si>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</si>
  <si>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</si>
  <si>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</si>
  <si>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</si>
  <si>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</si>
  <si>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</si>
  <si>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</si>
  <si>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</si>
  <si>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</si>
  <si>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</si>
  <si>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</si>
  <si>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</si>
  <si>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</si>
  <si>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</si>
  <si>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</si>
  <si>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</si>
  <si>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</si>
  <si>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</si>
  <si>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</si>
  <si>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</si>
  <si>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</si>
  <si>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</si>
  <si>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</si>
  <si>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</si>
  <si>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</si>
  <si>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</si>
  <si>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</si>
  <si>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</si>
  <si>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</si>
  <si>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</si>
  <si>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</si>
  <si>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</si>
  <si>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</si>
  <si>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</si>
  <si>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</si>
  <si>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</si>
  <si>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</si>
  <si>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</si>
  <si>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</si>
  <si>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</si>
  <si>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</si>
  <si>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</si>
  <si>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</si>
  <si>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</si>
  <si>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</si>
  <si>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</si>
  <si>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</si>
  <si>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</si>
  <si>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</si>
  <si>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</si>
  <si>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</si>
  <si>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</si>
  <si>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</si>
  <si>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</si>
  <si>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</si>
  <si>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</si>
  <si>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</si>
  <si>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</si>
  <si>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</si>
  <si>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</si>
  <si>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</si>
  <si>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</si>
  <si>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</si>
  <si>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</si>
  <si>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</si>
  <si>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</si>
  <si>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</si>
  <si>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</si>
  <si>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</si>
  <si>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</si>
  <si>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</si>
  <si>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</si>
  <si>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</si>
  <si>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</si>
  <si>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</si>
  <si>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</si>
  <si>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</si>
  <si>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</si>
  <si>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</si>
  <si>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</si>
  <si>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</si>
  <si>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</si>
  <si>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</si>
  <si>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</si>
  <si>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</si>
  <si>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</si>
  <si>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</si>
  <si>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</si>
  <si>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</si>
  <si>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</si>
  <si>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</si>
  <si>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</si>
  <si>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</si>
  <si>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</si>
  <si>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</si>
  <si>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</si>
  <si>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</si>
  <si>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</si>
  <si>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</si>
  <si>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</si>
  <si>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</si>
  <si>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</si>
  <si>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</si>
  <si>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</si>
  <si>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</si>
  <si>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</si>
  <si>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</si>
  <si>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</si>
  <si>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</si>
  <si>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</si>
  <si>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</si>
  <si>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</si>
  <si>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</si>
  <si>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</si>
  <si>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</si>
  <si>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</si>
  <si>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</si>
  <si>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</si>
  <si>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</si>
  <si>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</si>
  <si>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</si>
  <si>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</si>
  <si>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</si>
  <si>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</si>
  <si>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</si>
  <si>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</si>
  <si>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</si>
  <si>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</si>
  <si>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</si>
  <si>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</si>
  <si>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</si>
  <si>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</si>
  <si>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</si>
  <si>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</si>
  <si>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</si>
  <si>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</si>
  <si>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</si>
  <si>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</si>
  <si>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</si>
  <si>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</si>
  <si>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</si>
  <si>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</si>
  <si>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</si>
  <si>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</si>
  <si>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</si>
  <si>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</si>
  <si>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</si>
  <si>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</si>
  <si>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</si>
  <si>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</si>
  <si>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</si>
  <si>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</si>
  <si>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</si>
  <si>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</si>
  <si>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</si>
  <si>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</si>
  <si>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</si>
  <si>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</si>
  <si>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</si>
  <si>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</si>
  <si>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</si>
  <si>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</si>
  <si>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</si>
  <si>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</si>
  <si>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</si>
  <si>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</si>
  <si>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</si>
  <si>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</si>
  <si>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</si>
  <si>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</si>
  <si>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</si>
  <si>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</si>
  <si>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</si>
  <si>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</si>
  <si>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</si>
  <si>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</si>
  <si>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</si>
  <si>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</si>
  <si>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</si>
  <si>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</si>
  <si>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</si>
  <si>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</si>
  <si>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</si>
  <si>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</si>
  <si>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</si>
  <si>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</si>
  <si>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</si>
  <si>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</si>
  <si>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</si>
  <si>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</si>
  <si>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</si>
  <si>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</si>
  <si>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</si>
  <si>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</si>
  <si>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</si>
  <si>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</si>
  <si>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</si>
  <si>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</si>
  <si>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</si>
  <si>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</si>
  <si>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</si>
  <si>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</si>
  <si>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</si>
  <si>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</si>
  <si>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</si>
  <si>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</si>
  <si>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</si>
  <si>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</si>
  <si>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</si>
  <si>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</si>
  <si>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</si>
  <si>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</si>
  <si>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</si>
  <si>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</si>
  <si>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</si>
  <si>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</si>
  <si>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</si>
  <si>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</si>
  <si>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</si>
  <si>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</si>
  <si>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</si>
  <si>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</si>
  <si>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</si>
  <si>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</si>
  <si>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</si>
  <si>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</si>
  <si>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</si>
  <si>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</si>
  <si>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</si>
  <si>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</si>
  <si>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</si>
  <si>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</si>
  <si>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</si>
  <si>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</si>
  <si>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</si>
  <si>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</si>
  <si>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</si>
  <si>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</si>
  <si>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</si>
  <si>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</si>
  <si>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</si>
  <si>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</si>
  <si>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</si>
  <si>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</si>
  <si>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</si>
  <si>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</si>
  <si>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</si>
  <si>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</si>
  <si>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</si>
  <si>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</si>
  <si>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</si>
  <si>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</si>
  <si>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</si>
  <si>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</si>
  <si>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</si>
  <si>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</si>
  <si>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</si>
  <si>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</si>
  <si>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</si>
  <si>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</si>
  <si>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</si>
  <si>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</si>
  <si>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</si>
  <si>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</si>
  <si>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</si>
  <si>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</si>
  <si>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</si>
  <si>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</si>
  <si>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</si>
  <si>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</si>
  <si>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</si>
  <si>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</si>
  <si>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</si>
  <si>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</si>
  <si>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</si>
  <si>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</si>
  <si>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</si>
  <si>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</si>
  <si>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</si>
  <si>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</si>
  <si>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</si>
  <si>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</si>
  <si>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</si>
  <si>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</si>
  <si>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</si>
  <si>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</si>
  <si>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</si>
  <si>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</si>
  <si>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</si>
  <si>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</si>
  <si>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</si>
  <si>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</si>
  <si>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</si>
  <si>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</si>
  <si>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</si>
  <si>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</si>
  <si>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</si>
  <si>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</si>
  <si>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</si>
  <si>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</si>
  <si>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</si>
  <si>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</si>
  <si>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</si>
  <si>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</si>
  <si>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</si>
  <si>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</si>
  <si>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</si>
  <si>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</si>
  <si>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</si>
  <si>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</si>
  <si>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</si>
  <si>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</si>
  <si>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</si>
  <si>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</si>
  <si>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</si>
  <si>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</si>
  <si>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</si>
  <si>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</si>
  <si>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</si>
  <si>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</si>
  <si>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</si>
  <si>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</si>
  <si>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</si>
  <si>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</si>
  <si>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</si>
  <si>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</si>
  <si>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</si>
  <si>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</si>
  <si>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</si>
  <si>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</si>
  <si>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</si>
  <si>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</si>
  <si>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</si>
  <si>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</si>
  <si>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</si>
  <si>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</si>
  <si>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</si>
  <si>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</si>
  <si>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</si>
  <si>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</si>
  <si>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</si>
  <si>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</si>
  <si>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</si>
  <si>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</si>
  <si>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</si>
  <si>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</si>
  <si>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</si>
  <si>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</si>
  <si>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</si>
  <si>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</si>
  <si>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</si>
  <si>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</si>
  <si>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</si>
  <si>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</si>
  <si>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</si>
  <si>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</si>
  <si>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</si>
  <si>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</si>
  <si>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</si>
  <si>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</si>
  <si>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</si>
  <si>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</si>
  <si>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</si>
  <si>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</si>
  <si>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</si>
  <si>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</si>
  <si>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</si>
  <si>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</si>
  <si>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</si>
  <si>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</si>
  <si>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</si>
  <si>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</si>
  <si>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</si>
  <si>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</si>
  <si>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</si>
  <si>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</si>
  <si>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</si>
  <si>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</si>
  <si>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</si>
  <si>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</si>
  <si>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</si>
  <si>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</si>
  <si>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</si>
  <si>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</si>
  <si>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</si>
  <si>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</si>
  <si>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</si>
  <si>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</si>
  <si>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</si>
  <si>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</si>
  <si>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</si>
  <si>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</si>
  <si>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</si>
  <si>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</si>
  <si>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</si>
  <si>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</si>
  <si>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</si>
  <si>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</si>
  <si>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</si>
  <si>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</si>
  <si>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</si>
  <si>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</si>
  <si>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</si>
  <si>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</si>
  <si>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</si>
  <si>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</si>
  <si>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</si>
  <si>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</si>
  <si>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</si>
  <si>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</si>
  <si>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</si>
  <si>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</si>
  <si>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</si>
  <si>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</si>
  <si>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</si>
  <si>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</si>
  <si>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</si>
  <si>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</si>
  <si>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</si>
  <si>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</si>
  <si>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</si>
  <si>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</si>
  <si>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</si>
  <si>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</si>
  <si>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</si>
  <si>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</si>
  <si>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</si>
  <si>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</si>
  <si>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</si>
  <si>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</si>
  <si>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</si>
  <si>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</si>
  <si>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</si>
  <si>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</si>
  <si>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</si>
  <si>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</si>
  <si>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</si>
  <si>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</si>
  <si>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</si>
  <si>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</si>
  <si>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</si>
  <si>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</si>
  <si>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</si>
  <si>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</si>
  <si>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</si>
  <si>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</si>
  <si>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</si>
  <si>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</si>
  <si>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</si>
  <si>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</si>
  <si>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</si>
  <si>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</si>
  <si>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</si>
  <si>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</si>
  <si>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</si>
  <si>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</si>
  <si>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</si>
  <si>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</si>
  <si>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</si>
  <si>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</si>
  <si>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</si>
  <si>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</si>
  <si>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</si>
  <si>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</si>
  <si>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</si>
  <si>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</si>
  <si>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</si>
  <si>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</si>
  <si>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</si>
  <si>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</si>
  <si>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</si>
  <si>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</si>
  <si>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</si>
  <si>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</si>
  <si>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</si>
  <si>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01.01.2022</t>
  </si>
  <si>
    <t>0882-826-347</t>
  </si>
  <si>
    <t>гр. София, бул. „Тодор Александров“ № 137, офис 20</t>
  </si>
  <si>
    <t>1 Премиер Фонд АДСИЦ</t>
  </si>
  <si>
    <t>Сузан Басри</t>
  </si>
  <si>
    <t>Съставител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</si>
</sst>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44926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44953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Сузан Басри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 t="s">
        <v>994</v>
      </c>
    </row>
    <row r="10" spans="1:2" ht="15.75">
      <c r="A10" s="7" t="s">
        <v>2</v>
      </c>
      <c r="B10" s="698">
        <v>44926</v>
      </c>
    </row>
    <row r="11" spans="1:2" ht="15.75">
      <c r="A11" s="7" t="s">
        <v>975</v>
      </c>
      <c r="B11" s="698">
        <v>44953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996</v>
      </c>
    </row>
    <row r="20" spans="1:2" ht="15.75">
      <c r="A20" s="7" t="s">
        <v>5</v>
      </c>
      <c r="B20" s="575" t="s">
        <v>996</v>
      </c>
    </row>
    <row r="21" spans="1:2" ht="15.75">
      <c r="A21" s="10" t="s">
        <v>6</v>
      </c>
      <c r="B21" s="576" t="s">
        <v>995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998</v>
      </c>
    </row>
    <row r="27" spans="1:2" ht="15.75">
      <c r="A27" s="10" t="s">
        <v>969</v>
      </c>
      <c r="B27" s="576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01.01.2022 г. до 31.12.2022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71631</v>
      </c>
      <c r="D6" s="672">
        <f aca="true" t="shared" si="0" ref="D6:D15">C6-E6</f>
        <v>0</v>
      </c>
      <c r="E6" s="671">
        <f>'1-Баланс'!G95</f>
        <v>71631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18984</v>
      </c>
      <c r="D7" s="672">
        <f t="shared" si="0"/>
        <v>8989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477</v>
      </c>
      <c r="D8" s="672">
        <f t="shared" si="0"/>
        <v>0</v>
      </c>
      <c r="E8" s="671">
        <f>ABS('2-Отчет за доходите'!C44)-ABS('2-Отчет за доходите'!G44)</f>
        <v>477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25</v>
      </c>
      <c r="D9" s="672">
        <f t="shared" si="0"/>
        <v>0</v>
      </c>
      <c r="E9" s="671">
        <f>'3-Отчет за паричния поток'!C45</f>
        <v>25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7</v>
      </c>
      <c r="D10" s="672">
        <f t="shared" si="0"/>
        <v>0</v>
      </c>
      <c r="E10" s="671">
        <f>'3-Отчет за паричния поток'!C46</f>
        <v>7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18984</v>
      </c>
      <c r="D11" s="672">
        <f t="shared" si="0"/>
        <v>0</v>
      </c>
      <c r="E11" s="671">
        <f>'4-Отчет за собствения капитал'!L34</f>
        <v>18984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0.025126422250316055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0.009060345318821585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0.006659128031159693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1.3293927995701236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1.506917381137958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1.506917381137958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1.3573899064692128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0.0001704988308651598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0.3791005723630417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2.773230088495575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0.7349750806215186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1889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0.09950484618626211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0.7635408245755861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27.870301746956063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47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9763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5629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6139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55722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55722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55722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61868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71631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7513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7513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477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7990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18984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9994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9994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1597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11591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6407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34649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12842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21759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41056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41056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71631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58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8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109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1276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475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1752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1861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613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1861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613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136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136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477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477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2474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161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2303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2474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2474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2474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2474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15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-37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26646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-44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-7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26573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-4939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-4939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-20803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-849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-21652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>
        <f t="shared" si="20"/>
        <v>44926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-18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>
        <f t="shared" si="20"/>
        <v>44926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>
        <f t="shared" si="20"/>
        <v>44926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7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>
        <f t="shared" si="20"/>
        <v>44926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7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>
        <f t="shared" si="20"/>
        <v>44926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>
        <f aca="true" t="shared" si="23" ref="C218:C281">endDate</f>
        <v>44926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>
        <f t="shared" si="23"/>
        <v>44926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>
        <f t="shared" si="23"/>
        <v>44926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>
        <f t="shared" si="23"/>
        <v>44926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>
        <f t="shared" si="23"/>
        <v>44926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>
        <f t="shared" si="23"/>
        <v>44926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>
        <f t="shared" si="23"/>
        <v>44926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>
        <f t="shared" si="23"/>
        <v>44926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>
        <f t="shared" si="23"/>
        <v>44926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>
        <f t="shared" si="23"/>
        <v>44926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>
        <f t="shared" si="23"/>
        <v>44926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>
        <f t="shared" si="23"/>
        <v>44926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>
        <f t="shared" si="23"/>
        <v>44926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>
        <f t="shared" si="23"/>
        <v>44926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>
        <f t="shared" si="23"/>
        <v>44926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>
        <f t="shared" si="23"/>
        <v>44926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>
        <f t="shared" si="23"/>
        <v>44926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>
        <f t="shared" si="23"/>
        <v>44926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>
        <f t="shared" si="23"/>
        <v>44926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>
        <f t="shared" si="23"/>
        <v>44926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>
        <f t="shared" si="23"/>
        <v>44926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>
        <f t="shared" si="23"/>
        <v>44926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>
        <f t="shared" si="23"/>
        <v>44926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>
        <f t="shared" si="23"/>
        <v>44926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>
        <f t="shared" si="23"/>
        <v>44926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>
        <f t="shared" si="23"/>
        <v>44926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>
        <f t="shared" si="23"/>
        <v>44926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>
        <f t="shared" si="23"/>
        <v>44926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>
        <f t="shared" si="23"/>
        <v>44926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>
        <f t="shared" si="23"/>
        <v>44926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>
        <f t="shared" si="23"/>
        <v>44926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>
        <f t="shared" si="23"/>
        <v>44926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>
        <f t="shared" si="23"/>
        <v>44926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>
        <f t="shared" si="23"/>
        <v>44926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>
        <f t="shared" si="23"/>
        <v>44926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>
        <f t="shared" si="23"/>
        <v>44926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>
        <f t="shared" si="23"/>
        <v>44926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>
        <f t="shared" si="23"/>
        <v>44926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>
        <f t="shared" si="23"/>
        <v>44926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>
        <f t="shared" si="23"/>
        <v>44926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>
        <f t="shared" si="23"/>
        <v>44926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>
        <f t="shared" si="23"/>
        <v>44926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>
        <f t="shared" si="23"/>
        <v>44926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>
        <f t="shared" si="23"/>
        <v>44926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>
        <f t="shared" si="23"/>
        <v>44926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>
        <f t="shared" si="23"/>
        <v>44926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>
        <f t="shared" si="23"/>
        <v>44926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>
        <f t="shared" si="23"/>
        <v>44926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>
        <f t="shared" si="23"/>
        <v>44926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>
        <f t="shared" si="23"/>
        <v>44926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>
        <f t="shared" si="23"/>
        <v>44926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>
        <f t="shared" si="23"/>
        <v>44926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>
        <f t="shared" si="23"/>
        <v>44926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>
        <f t="shared" si="23"/>
        <v>44926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>
        <f t="shared" si="23"/>
        <v>44926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>
        <f t="shared" si="23"/>
        <v>44926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>
        <f t="shared" si="23"/>
        <v>44926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>
        <f t="shared" si="23"/>
        <v>44926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>
        <f t="shared" si="23"/>
        <v>44926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>
        <f t="shared" si="23"/>
        <v>44926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>
        <f t="shared" si="23"/>
        <v>44926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>
        <f t="shared" si="23"/>
        <v>44926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>
        <f t="shared" si="23"/>
        <v>44926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>
        <f t="shared" si="23"/>
        <v>44926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>
        <f aca="true" t="shared" si="26" ref="C282:C345">endDate</f>
        <v>44926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>
        <f t="shared" si="26"/>
        <v>44926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>
        <f t="shared" si="26"/>
        <v>44926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>
        <f t="shared" si="26"/>
        <v>44926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>
        <f t="shared" si="26"/>
        <v>44926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>
        <f t="shared" si="26"/>
        <v>44926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>
        <f t="shared" si="26"/>
        <v>44926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>
        <f t="shared" si="26"/>
        <v>44926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>
        <f t="shared" si="26"/>
        <v>44926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>
        <f t="shared" si="26"/>
        <v>44926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>
        <f t="shared" si="26"/>
        <v>44926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>
        <f t="shared" si="26"/>
        <v>44926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>
        <f t="shared" si="26"/>
        <v>44926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>
        <f t="shared" si="26"/>
        <v>44926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>
        <f t="shared" si="26"/>
        <v>44926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>
        <f t="shared" si="26"/>
        <v>44926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>
        <f t="shared" si="26"/>
        <v>44926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>
        <f t="shared" si="26"/>
        <v>44926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>
        <f t="shared" si="26"/>
        <v>44926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>
        <f t="shared" si="26"/>
        <v>44926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>
        <f t="shared" si="26"/>
        <v>44926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>
        <f t="shared" si="26"/>
        <v>44926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>
        <f t="shared" si="26"/>
        <v>44926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>
        <f t="shared" si="26"/>
        <v>44926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>
        <f t="shared" si="26"/>
        <v>44926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>
        <f t="shared" si="26"/>
        <v>44926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>
        <f t="shared" si="26"/>
        <v>44926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>
        <f t="shared" si="26"/>
        <v>44926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>
        <f t="shared" si="26"/>
        <v>44926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>
        <f t="shared" si="26"/>
        <v>44926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>
        <f t="shared" si="26"/>
        <v>44926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>
        <f t="shared" si="26"/>
        <v>44926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>
        <f t="shared" si="26"/>
        <v>44926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>
        <f t="shared" si="26"/>
        <v>44926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>
        <f t="shared" si="26"/>
        <v>44926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>
        <f t="shared" si="26"/>
        <v>44926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>
        <f t="shared" si="26"/>
        <v>44926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>
        <f t="shared" si="26"/>
        <v>44926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>
        <f t="shared" si="26"/>
        <v>44926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>
        <f t="shared" si="26"/>
        <v>44926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>
        <f t="shared" si="26"/>
        <v>44926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>
        <f t="shared" si="26"/>
        <v>44926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>
        <f t="shared" si="26"/>
        <v>44926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>
        <f t="shared" si="26"/>
        <v>44926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>
        <f t="shared" si="26"/>
        <v>44926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>
        <f t="shared" si="26"/>
        <v>44926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>
        <f t="shared" si="26"/>
        <v>44926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>
        <f t="shared" si="26"/>
        <v>44926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>
        <f t="shared" si="26"/>
        <v>44926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>
        <f t="shared" si="26"/>
        <v>44926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>
        <f t="shared" si="26"/>
        <v>44926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>
        <f t="shared" si="26"/>
        <v>44926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>
        <f t="shared" si="26"/>
        <v>44926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>
        <f t="shared" si="26"/>
        <v>44926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>
        <f t="shared" si="26"/>
        <v>44926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>
        <f t="shared" si="26"/>
        <v>44926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>
        <f t="shared" si="26"/>
        <v>44926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>
        <f t="shared" si="26"/>
        <v>44926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>
        <f t="shared" si="26"/>
        <v>44926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>
        <f t="shared" si="26"/>
        <v>44926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>
        <f t="shared" si="26"/>
        <v>44926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>
        <f t="shared" si="26"/>
        <v>44926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>
        <f t="shared" si="26"/>
        <v>44926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>
        <f t="shared" si="26"/>
        <v>44926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>
        <f aca="true" t="shared" si="29" ref="C346:C409">endDate</f>
        <v>44926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>
        <f t="shared" si="29"/>
        <v>44926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>
        <f t="shared" si="29"/>
        <v>44926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>
        <f t="shared" si="29"/>
        <v>44926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>
        <f t="shared" si="29"/>
        <v>44926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7513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>
        <f t="shared" si="29"/>
        <v>44926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>
        <f t="shared" si="29"/>
        <v>44926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>
        <f t="shared" si="29"/>
        <v>44926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>
        <f t="shared" si="29"/>
        <v>44926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7513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>
        <f t="shared" si="29"/>
        <v>44926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477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>
        <f t="shared" si="29"/>
        <v>44926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>
        <f t="shared" si="29"/>
        <v>44926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>
        <f t="shared" si="29"/>
        <v>44926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>
        <f t="shared" si="29"/>
        <v>44926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>
        <f t="shared" si="29"/>
        <v>44926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>
        <f t="shared" si="29"/>
        <v>44926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>
        <f t="shared" si="29"/>
        <v>44926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>
        <f t="shared" si="29"/>
        <v>44926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>
        <f t="shared" si="29"/>
        <v>44926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>
        <f t="shared" si="29"/>
        <v>44926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>
        <f t="shared" si="29"/>
        <v>44926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>
        <f t="shared" si="29"/>
        <v>44926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>
        <f t="shared" si="29"/>
        <v>44926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7990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>
        <f t="shared" si="29"/>
        <v>44926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>
        <f t="shared" si="29"/>
        <v>44926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>
        <f t="shared" si="29"/>
        <v>44926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7990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>
        <f t="shared" si="29"/>
        <v>44926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>
        <f t="shared" si="29"/>
        <v>44926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>
        <f t="shared" si="29"/>
        <v>44926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>
        <f t="shared" si="29"/>
        <v>44926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>
        <f t="shared" si="29"/>
        <v>44926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>
        <f t="shared" si="29"/>
        <v>44926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>
        <f t="shared" si="29"/>
        <v>44926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>
        <f t="shared" si="29"/>
        <v>44926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>
        <f t="shared" si="29"/>
        <v>44926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>
        <f t="shared" si="29"/>
        <v>44926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>
        <f t="shared" si="29"/>
        <v>44926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>
        <f t="shared" si="29"/>
        <v>44926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>
        <f t="shared" si="29"/>
        <v>44926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>
        <f t="shared" si="29"/>
        <v>44926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>
        <f t="shared" si="29"/>
        <v>44926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>
        <f t="shared" si="29"/>
        <v>44926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>
        <f t="shared" si="29"/>
        <v>44926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>
        <f t="shared" si="29"/>
        <v>44926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>
        <f t="shared" si="29"/>
        <v>44926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>
        <f t="shared" si="29"/>
        <v>44926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>
        <f t="shared" si="29"/>
        <v>44926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>
        <f t="shared" si="29"/>
        <v>44926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>
        <f t="shared" si="29"/>
        <v>44926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>
        <f t="shared" si="29"/>
        <v>44926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>
        <f t="shared" si="29"/>
        <v>44926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>
        <f t="shared" si="29"/>
        <v>44926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>
        <f t="shared" si="29"/>
        <v>44926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>
        <f t="shared" si="29"/>
        <v>44926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>
        <f t="shared" si="29"/>
        <v>44926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>
        <f t="shared" si="29"/>
        <v>44926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>
        <f t="shared" si="29"/>
        <v>44926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>
        <f t="shared" si="29"/>
        <v>44926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>
        <f t="shared" si="29"/>
        <v>44926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>
        <f t="shared" si="29"/>
        <v>44926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>
        <f t="shared" si="29"/>
        <v>44926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>
        <f t="shared" si="29"/>
        <v>44926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>
        <f t="shared" si="29"/>
        <v>44926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>
        <f t="shared" si="29"/>
        <v>44926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>
        <f aca="true" t="shared" si="32" ref="C410:C459">endDate</f>
        <v>44926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>
        <f t="shared" si="32"/>
        <v>44926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>
        <f t="shared" si="32"/>
        <v>44926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>
        <f t="shared" si="32"/>
        <v>44926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>
        <f t="shared" si="32"/>
        <v>44926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>
        <f t="shared" si="32"/>
        <v>44926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>
        <f t="shared" si="32"/>
        <v>44926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18507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>
        <f t="shared" si="32"/>
        <v>44926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>
        <f t="shared" si="32"/>
        <v>44926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>
        <f t="shared" si="32"/>
        <v>44926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>
        <f t="shared" si="32"/>
        <v>44926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18507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>
        <f t="shared" si="32"/>
        <v>44926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477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>
        <f t="shared" si="32"/>
        <v>44926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>
        <f t="shared" si="32"/>
        <v>44926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>
        <f t="shared" si="32"/>
        <v>44926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>
        <f t="shared" si="32"/>
        <v>44926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>
        <f t="shared" si="32"/>
        <v>44926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>
        <f t="shared" si="32"/>
        <v>44926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>
        <f t="shared" si="32"/>
        <v>44926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>
        <f t="shared" si="32"/>
        <v>44926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>
        <f t="shared" si="32"/>
        <v>44926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>
        <f t="shared" si="32"/>
        <v>44926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>
        <f t="shared" si="32"/>
        <v>44926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>
        <f t="shared" si="32"/>
        <v>44926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>
        <f t="shared" si="32"/>
        <v>44926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18984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>
        <f t="shared" si="32"/>
        <v>44926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>
        <f t="shared" si="32"/>
        <v>44926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>
        <f t="shared" si="32"/>
        <v>44926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18984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>
        <f t="shared" si="32"/>
        <v>44926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>
        <f t="shared" si="32"/>
        <v>44926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>
        <f t="shared" si="32"/>
        <v>44926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>
        <f t="shared" si="32"/>
        <v>44926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>
        <f t="shared" si="32"/>
        <v>44926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>
        <f t="shared" si="32"/>
        <v>44926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>
        <f t="shared" si="32"/>
        <v>44926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>
        <f t="shared" si="32"/>
        <v>44926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>
        <f t="shared" si="32"/>
        <v>44926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>
        <f t="shared" si="32"/>
        <v>44926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>
        <f t="shared" si="32"/>
        <v>44926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>
        <f t="shared" si="32"/>
        <v>44926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>
        <f t="shared" si="32"/>
        <v>44926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>
        <f t="shared" si="32"/>
        <v>44926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>
        <f t="shared" si="32"/>
        <v>44926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>
        <f t="shared" si="32"/>
        <v>44926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>
        <f t="shared" si="32"/>
        <v>44926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>
        <f t="shared" si="32"/>
        <v>44926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>
        <f t="shared" si="32"/>
        <v>44926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>
        <f t="shared" si="32"/>
        <v>44926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>
        <f t="shared" si="32"/>
        <v>44926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>
        <f t="shared" si="32"/>
        <v>44926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>
        <f aca="true" t="shared" si="35" ref="C461:C524">endDate</f>
        <v>44926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>
        <f t="shared" si="35"/>
        <v>44926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>
        <f t="shared" si="35"/>
        <v>44926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>
        <f t="shared" si="35"/>
        <v>44926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>
        <f t="shared" si="35"/>
        <v>44926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>
        <f t="shared" si="35"/>
        <v>44926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>
        <f t="shared" si="35"/>
        <v>44926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>
        <f t="shared" si="35"/>
        <v>44926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>
        <f t="shared" si="35"/>
        <v>44926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>
        <f t="shared" si="35"/>
        <v>44926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>
        <f t="shared" si="35"/>
        <v>44926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>
        <f t="shared" si="35"/>
        <v>44926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>
        <f t="shared" si="35"/>
        <v>44926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>
        <f t="shared" si="35"/>
        <v>44926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>
        <f t="shared" si="35"/>
        <v>44926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>
        <f t="shared" si="35"/>
        <v>44926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>
        <f t="shared" si="35"/>
        <v>44926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>
        <f t="shared" si="35"/>
        <v>44926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>
        <f t="shared" si="35"/>
        <v>44926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>
        <f t="shared" si="35"/>
        <v>44926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>
        <f t="shared" si="35"/>
        <v>44926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>
        <f t="shared" si="35"/>
        <v>44926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>
        <f t="shared" si="35"/>
        <v>44926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>
        <f t="shared" si="35"/>
        <v>44926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>
        <f t="shared" si="35"/>
        <v>44926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>
        <f t="shared" si="35"/>
        <v>44926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>
        <f t="shared" si="35"/>
        <v>44926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>
        <f t="shared" si="35"/>
        <v>44926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>
        <f t="shared" si="35"/>
        <v>44926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>
        <f t="shared" si="35"/>
        <v>44926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>
        <f t="shared" si="35"/>
        <v>44926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>
        <f t="shared" si="35"/>
        <v>44926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>
        <f t="shared" si="35"/>
        <v>44926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>
        <f t="shared" si="35"/>
        <v>44926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>
        <f t="shared" si="35"/>
        <v>44926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>
        <f t="shared" si="35"/>
        <v>44926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>
        <f t="shared" si="35"/>
        <v>44926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>
        <f t="shared" si="35"/>
        <v>44926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>
        <f t="shared" si="35"/>
        <v>44926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>
        <f t="shared" si="35"/>
        <v>44926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>
        <f t="shared" si="35"/>
        <v>44926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>
        <f t="shared" si="35"/>
        <v>44926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>
        <f t="shared" si="35"/>
        <v>44926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>
        <f t="shared" si="35"/>
        <v>44926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>
        <f t="shared" si="35"/>
        <v>44926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>
        <f t="shared" si="35"/>
        <v>44926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>
        <f t="shared" si="35"/>
        <v>44926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>
        <f t="shared" si="35"/>
        <v>44926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>
        <f t="shared" si="35"/>
        <v>44926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>
        <f t="shared" si="35"/>
        <v>44926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>
        <f t="shared" si="35"/>
        <v>44926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>
        <f t="shared" si="35"/>
        <v>44926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>
        <f t="shared" si="35"/>
        <v>44926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>
        <f t="shared" si="35"/>
        <v>44926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>
        <f t="shared" si="35"/>
        <v>44926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>
        <f t="shared" si="35"/>
        <v>44926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>
        <f t="shared" si="35"/>
        <v>44926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>
        <f t="shared" si="35"/>
        <v>44926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>
        <f t="shared" si="35"/>
        <v>44926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>
        <f t="shared" si="35"/>
        <v>44926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>
        <f t="shared" si="35"/>
        <v>44926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>
        <f t="shared" si="35"/>
        <v>44926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>
        <f t="shared" si="35"/>
        <v>44926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>
        <f t="shared" si="35"/>
        <v>44926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>
        <f aca="true" t="shared" si="38" ref="C525:C588">endDate</f>
        <v>44926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>
        <f t="shared" si="38"/>
        <v>44926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>
        <f t="shared" si="38"/>
        <v>44926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>
        <f t="shared" si="38"/>
        <v>44926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>
        <f t="shared" si="38"/>
        <v>44926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>
        <f t="shared" si="38"/>
        <v>44926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>
        <f t="shared" si="38"/>
        <v>44926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>
        <f t="shared" si="38"/>
        <v>44926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>
        <f t="shared" si="38"/>
        <v>44926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>
        <f t="shared" si="38"/>
        <v>44926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>
        <f t="shared" si="38"/>
        <v>44926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>
        <f t="shared" si="38"/>
        <v>44926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>
        <f t="shared" si="38"/>
        <v>44926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>
        <f t="shared" si="38"/>
        <v>44926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>
        <f t="shared" si="38"/>
        <v>44926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>
        <f t="shared" si="38"/>
        <v>44926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>
        <f t="shared" si="38"/>
        <v>44926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>
        <f t="shared" si="38"/>
        <v>44926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>
        <f t="shared" si="38"/>
        <v>44926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>
        <f t="shared" si="38"/>
        <v>44926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>
        <f t="shared" si="38"/>
        <v>44926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>
        <f t="shared" si="38"/>
        <v>44926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>
        <f t="shared" si="38"/>
        <v>44926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>
        <f t="shared" si="38"/>
        <v>44926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>
        <f t="shared" si="38"/>
        <v>44926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>
        <f t="shared" si="38"/>
        <v>44926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>
        <f t="shared" si="38"/>
        <v>44926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>
        <f t="shared" si="38"/>
        <v>44926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>
        <f t="shared" si="38"/>
        <v>44926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>
        <f t="shared" si="38"/>
        <v>44926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>
        <f t="shared" si="38"/>
        <v>44926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>
        <f t="shared" si="38"/>
        <v>44926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>
        <f t="shared" si="38"/>
        <v>44926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>
        <f t="shared" si="38"/>
        <v>44926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>
        <f t="shared" si="38"/>
        <v>44926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>
        <f t="shared" si="38"/>
        <v>44926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>
        <f t="shared" si="38"/>
        <v>44926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>
        <f t="shared" si="38"/>
        <v>44926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>
        <f t="shared" si="38"/>
        <v>44926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>
        <f t="shared" si="38"/>
        <v>44926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>
        <f t="shared" si="38"/>
        <v>44926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>
        <f t="shared" si="38"/>
        <v>44926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>
        <f t="shared" si="38"/>
        <v>44926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>
        <f t="shared" si="38"/>
        <v>44926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>
        <f t="shared" si="38"/>
        <v>44926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>
        <f t="shared" si="38"/>
        <v>44926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>
        <f t="shared" si="38"/>
        <v>44926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>
        <f t="shared" si="38"/>
        <v>44926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>
        <f t="shared" si="38"/>
        <v>44926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>
        <f t="shared" si="38"/>
        <v>44926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>
        <f t="shared" si="38"/>
        <v>44926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>
        <f t="shared" si="38"/>
        <v>44926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>
        <f t="shared" si="38"/>
        <v>44926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>
        <f t="shared" si="38"/>
        <v>44926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>
        <f t="shared" si="38"/>
        <v>44926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>
        <f t="shared" si="38"/>
        <v>44926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>
        <f t="shared" si="38"/>
        <v>44926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>
        <f t="shared" si="38"/>
        <v>44926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>
        <f t="shared" si="38"/>
        <v>44926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>
        <f t="shared" si="38"/>
        <v>44926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>
        <f t="shared" si="38"/>
        <v>44926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>
        <f t="shared" si="38"/>
        <v>44926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>
        <f t="shared" si="38"/>
        <v>44926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>
        <f t="shared" si="38"/>
        <v>44926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>
        <f aca="true" t="shared" si="41" ref="C589:C652">endDate</f>
        <v>44926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>
        <f t="shared" si="41"/>
        <v>44926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>
        <f t="shared" si="41"/>
        <v>44926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>
        <f t="shared" si="41"/>
        <v>44926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>
        <f t="shared" si="41"/>
        <v>44926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>
        <f t="shared" si="41"/>
        <v>44926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>
        <f t="shared" si="41"/>
        <v>44926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>
        <f t="shared" si="41"/>
        <v>44926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>
        <f t="shared" si="41"/>
        <v>44926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>
        <f t="shared" si="41"/>
        <v>44926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>
        <f t="shared" si="41"/>
        <v>44926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>
        <f t="shared" si="41"/>
        <v>44926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>
        <f t="shared" si="41"/>
        <v>44926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>
        <f t="shared" si="41"/>
        <v>44926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>
        <f t="shared" si="41"/>
        <v>44926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>
        <f t="shared" si="41"/>
        <v>44926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>
        <f t="shared" si="41"/>
        <v>44926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>
        <f t="shared" si="41"/>
        <v>44926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>
        <f t="shared" si="41"/>
        <v>44926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>
        <f t="shared" si="41"/>
        <v>44926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>
        <f t="shared" si="41"/>
        <v>44926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>
        <f t="shared" si="41"/>
        <v>44926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>
        <f t="shared" si="41"/>
        <v>44926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>
        <f t="shared" si="41"/>
        <v>44926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>
        <f t="shared" si="41"/>
        <v>44926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>
        <f t="shared" si="41"/>
        <v>44926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>
        <f t="shared" si="41"/>
        <v>44926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>
        <f t="shared" si="41"/>
        <v>44926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>
        <f t="shared" si="41"/>
        <v>44926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>
        <f t="shared" si="41"/>
        <v>44926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>
        <f t="shared" si="41"/>
        <v>44926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>
        <f t="shared" si="41"/>
        <v>44926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>
        <f t="shared" si="41"/>
        <v>44926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>
        <f t="shared" si="41"/>
        <v>44926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>
        <f t="shared" si="41"/>
        <v>44926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>
        <f t="shared" si="41"/>
        <v>44926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>
        <f t="shared" si="41"/>
        <v>44926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>
        <f t="shared" si="41"/>
        <v>44926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>
        <f t="shared" si="41"/>
        <v>44926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>
        <f t="shared" si="41"/>
        <v>44926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>
        <f t="shared" si="41"/>
        <v>44926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>
        <f t="shared" si="41"/>
        <v>44926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>
        <f t="shared" si="41"/>
        <v>44926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>
        <f t="shared" si="41"/>
        <v>44926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>
        <f t="shared" si="41"/>
        <v>44926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>
        <f t="shared" si="41"/>
        <v>44926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>
        <f t="shared" si="41"/>
        <v>44926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>
        <f t="shared" si="41"/>
        <v>44926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>
        <f t="shared" si="41"/>
        <v>44926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>
        <f t="shared" si="41"/>
        <v>44926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>
        <f t="shared" si="41"/>
        <v>44926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>
        <f t="shared" si="41"/>
        <v>44926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>
        <f t="shared" si="41"/>
        <v>44926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>
        <f t="shared" si="41"/>
        <v>44926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>
        <f t="shared" si="41"/>
        <v>44926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>
        <f t="shared" si="41"/>
        <v>44926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>
        <f t="shared" si="41"/>
        <v>44926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>
        <f t="shared" si="41"/>
        <v>44926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>
        <f t="shared" si="41"/>
        <v>44926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>
        <f t="shared" si="41"/>
        <v>44926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>
        <f t="shared" si="41"/>
        <v>44926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>
        <f t="shared" si="41"/>
        <v>44926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>
        <f t="shared" si="41"/>
        <v>44926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>
        <f t="shared" si="41"/>
        <v>44926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>
        <f aca="true" t="shared" si="44" ref="C653:C716">endDate</f>
        <v>44926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>
        <f t="shared" si="44"/>
        <v>44926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>
        <f t="shared" si="44"/>
        <v>44926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>
        <f t="shared" si="44"/>
        <v>44926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>
        <f t="shared" si="44"/>
        <v>44926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>
        <f t="shared" si="44"/>
        <v>44926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>
        <f t="shared" si="44"/>
        <v>44926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>
        <f t="shared" si="44"/>
        <v>44926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>
        <f t="shared" si="44"/>
        <v>44926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>
        <f t="shared" si="44"/>
        <v>44926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>
        <f t="shared" si="44"/>
        <v>44926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>
        <f t="shared" si="44"/>
        <v>44926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>
        <f t="shared" si="44"/>
        <v>44926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>
        <f t="shared" si="44"/>
        <v>44926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>
        <f t="shared" si="44"/>
        <v>44926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>
        <f t="shared" si="44"/>
        <v>44926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>
        <f t="shared" si="44"/>
        <v>44926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>
        <f t="shared" si="44"/>
        <v>44926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>
        <f t="shared" si="44"/>
        <v>44926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>
        <f t="shared" si="44"/>
        <v>44926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>
        <f t="shared" si="44"/>
        <v>44926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>
        <f t="shared" si="44"/>
        <v>44926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>
        <f t="shared" si="44"/>
        <v>44926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>
        <f t="shared" si="44"/>
        <v>44926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>
        <f t="shared" si="44"/>
        <v>44926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>
        <f t="shared" si="44"/>
        <v>44926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>
        <f t="shared" si="44"/>
        <v>44926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>
        <f t="shared" si="44"/>
        <v>44926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>
        <f t="shared" si="44"/>
        <v>44926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>
        <f t="shared" si="44"/>
        <v>44926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>
        <f t="shared" si="44"/>
        <v>44926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>
        <f t="shared" si="44"/>
        <v>44926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>
        <f t="shared" si="44"/>
        <v>44926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>
        <f t="shared" si="44"/>
        <v>44926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>
        <f t="shared" si="44"/>
        <v>44926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>
        <f t="shared" si="44"/>
        <v>44926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>
        <f t="shared" si="44"/>
        <v>44926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>
        <f t="shared" si="44"/>
        <v>44926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>
        <f t="shared" si="44"/>
        <v>44926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>
        <f t="shared" si="44"/>
        <v>44926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>
        <f t="shared" si="44"/>
        <v>44926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>
        <f t="shared" si="44"/>
        <v>44926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>
        <f t="shared" si="44"/>
        <v>44926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>
        <f t="shared" si="44"/>
        <v>44926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>
        <f t="shared" si="44"/>
        <v>44926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>
        <f t="shared" si="44"/>
        <v>44926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>
        <f t="shared" si="44"/>
        <v>44926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>
        <f t="shared" si="44"/>
        <v>44926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>
        <f t="shared" si="44"/>
        <v>44926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>
        <f t="shared" si="44"/>
        <v>44926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>
        <f t="shared" si="44"/>
        <v>44926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>
        <f t="shared" si="44"/>
        <v>44926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>
        <f t="shared" si="44"/>
        <v>44926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>
        <f t="shared" si="44"/>
        <v>44926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>
        <f t="shared" si="44"/>
        <v>44926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>
        <f t="shared" si="44"/>
        <v>44926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>
        <f t="shared" si="44"/>
        <v>44926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>
        <f t="shared" si="44"/>
        <v>44926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>
        <f t="shared" si="44"/>
        <v>44926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>
        <f t="shared" si="44"/>
        <v>44926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>
        <f t="shared" si="44"/>
        <v>44926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>
        <f t="shared" si="44"/>
        <v>44926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>
        <f t="shared" si="44"/>
        <v>44926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>
        <f t="shared" si="44"/>
        <v>44926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>
        <f aca="true" t="shared" si="47" ref="C717:C780">endDate</f>
        <v>44926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>
        <f t="shared" si="47"/>
        <v>44926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>
        <f t="shared" si="47"/>
        <v>44926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>
        <f t="shared" si="47"/>
        <v>44926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>
        <f t="shared" si="47"/>
        <v>44926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>
        <f t="shared" si="47"/>
        <v>44926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>
        <f t="shared" si="47"/>
        <v>44926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>
        <f t="shared" si="47"/>
        <v>44926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>
        <f t="shared" si="47"/>
        <v>44926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>
        <f t="shared" si="47"/>
        <v>44926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>
        <f t="shared" si="47"/>
        <v>44926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>
        <f t="shared" si="47"/>
        <v>44926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>
        <f t="shared" si="47"/>
        <v>44926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>
        <f t="shared" si="47"/>
        <v>44926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>
        <f t="shared" si="47"/>
        <v>44926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>
        <f t="shared" si="47"/>
        <v>44926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>
        <f t="shared" si="47"/>
        <v>44926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>
        <f t="shared" si="47"/>
        <v>44926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>
        <f t="shared" si="47"/>
        <v>44926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>
        <f t="shared" si="47"/>
        <v>44926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>
        <f t="shared" si="47"/>
        <v>44926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>
        <f t="shared" si="47"/>
        <v>44926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>
        <f t="shared" si="47"/>
        <v>44926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>
        <f t="shared" si="47"/>
        <v>44926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>
        <f t="shared" si="47"/>
        <v>44926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>
        <f t="shared" si="47"/>
        <v>44926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>
        <f t="shared" si="47"/>
        <v>44926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>
        <f t="shared" si="47"/>
        <v>44926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>
        <f t="shared" si="47"/>
        <v>44926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>
        <f t="shared" si="47"/>
        <v>44926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>
        <f t="shared" si="47"/>
        <v>44926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>
        <f t="shared" si="47"/>
        <v>44926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>
        <f t="shared" si="47"/>
        <v>44926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>
        <f t="shared" si="47"/>
        <v>44926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>
        <f t="shared" si="47"/>
        <v>44926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>
        <f t="shared" si="47"/>
        <v>44926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>
        <f t="shared" si="47"/>
        <v>44926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>
        <f t="shared" si="47"/>
        <v>44926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>
        <f t="shared" si="47"/>
        <v>44926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>
        <f t="shared" si="47"/>
        <v>44926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>
        <f t="shared" si="47"/>
        <v>44926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>
        <f t="shared" si="47"/>
        <v>44926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>
        <f t="shared" si="47"/>
        <v>44926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>
        <f t="shared" si="47"/>
        <v>44926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>
        <f t="shared" si="47"/>
        <v>44926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>
        <f t="shared" si="47"/>
        <v>44926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>
        <f t="shared" si="47"/>
        <v>44926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>
        <f t="shared" si="47"/>
        <v>44926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>
        <f t="shared" si="47"/>
        <v>44926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>
        <f t="shared" si="47"/>
        <v>44926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>
        <f t="shared" si="47"/>
        <v>44926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>
        <f t="shared" si="47"/>
        <v>44926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>
        <f t="shared" si="47"/>
        <v>44926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>
        <f t="shared" si="47"/>
        <v>44926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>
        <f t="shared" si="47"/>
        <v>44926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>
        <f t="shared" si="47"/>
        <v>44926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>
        <f t="shared" si="47"/>
        <v>44926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>
        <f t="shared" si="47"/>
        <v>44926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>
        <f t="shared" si="47"/>
        <v>44926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>
        <f t="shared" si="47"/>
        <v>44926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>
        <f t="shared" si="47"/>
        <v>44926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>
        <f t="shared" si="47"/>
        <v>44926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>
        <f t="shared" si="47"/>
        <v>44926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>
        <f t="shared" si="47"/>
        <v>44926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>
        <f aca="true" t="shared" si="50" ref="C781:C844">endDate</f>
        <v>44926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>
        <f t="shared" si="50"/>
        <v>44926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>
        <f t="shared" si="50"/>
        <v>44926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>
        <f t="shared" si="50"/>
        <v>44926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>
        <f t="shared" si="50"/>
        <v>44926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>
        <f t="shared" si="50"/>
        <v>44926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>
        <f t="shared" si="50"/>
        <v>44926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>
        <f t="shared" si="50"/>
        <v>44926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>
        <f t="shared" si="50"/>
        <v>44926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>
        <f t="shared" si="50"/>
        <v>44926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>
        <f t="shared" si="50"/>
        <v>44926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>
        <f t="shared" si="50"/>
        <v>44926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>
        <f t="shared" si="50"/>
        <v>44926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>
        <f t="shared" si="50"/>
        <v>44926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>
        <f t="shared" si="50"/>
        <v>44926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>
        <f t="shared" si="50"/>
        <v>44926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>
        <f t="shared" si="50"/>
        <v>44926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>
        <f t="shared" si="50"/>
        <v>44926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>
        <f t="shared" si="50"/>
        <v>44926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>
        <f t="shared" si="50"/>
        <v>44926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>
        <f t="shared" si="50"/>
        <v>44926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>
        <f t="shared" si="50"/>
        <v>44926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>
        <f t="shared" si="50"/>
        <v>44926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>
        <f t="shared" si="50"/>
        <v>44926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>
        <f t="shared" si="50"/>
        <v>44926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>
        <f t="shared" si="50"/>
        <v>44926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>
        <f t="shared" si="50"/>
        <v>44926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>
        <f t="shared" si="50"/>
        <v>44926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>
        <f t="shared" si="50"/>
        <v>44926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>
        <f t="shared" si="50"/>
        <v>44926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>
        <f t="shared" si="50"/>
        <v>44926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>
        <f t="shared" si="50"/>
        <v>44926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>
        <f t="shared" si="50"/>
        <v>44926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>
        <f t="shared" si="50"/>
        <v>44926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>
        <f t="shared" si="50"/>
        <v>44926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>
        <f t="shared" si="50"/>
        <v>44926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>
        <f t="shared" si="50"/>
        <v>44926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>
        <f t="shared" si="50"/>
        <v>44926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>
        <f t="shared" si="50"/>
        <v>44926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>
        <f t="shared" si="50"/>
        <v>44926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>
        <f t="shared" si="50"/>
        <v>44926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>
        <f t="shared" si="50"/>
        <v>44926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>
        <f t="shared" si="50"/>
        <v>44926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>
        <f t="shared" si="50"/>
        <v>44926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>
        <f t="shared" si="50"/>
        <v>44926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>
        <f t="shared" si="50"/>
        <v>44926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>
        <f t="shared" si="50"/>
        <v>44926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>
        <f t="shared" si="50"/>
        <v>44926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>
        <f t="shared" si="50"/>
        <v>44926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>
        <f t="shared" si="50"/>
        <v>44926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>
        <f t="shared" si="50"/>
        <v>44926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>
        <f t="shared" si="50"/>
        <v>44926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>
        <f t="shared" si="50"/>
        <v>44926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>
        <f t="shared" si="50"/>
        <v>44926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>
        <f t="shared" si="50"/>
        <v>44926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>
        <f t="shared" si="50"/>
        <v>44926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>
        <f t="shared" si="50"/>
        <v>44926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>
        <f t="shared" si="50"/>
        <v>44926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>
        <f t="shared" si="50"/>
        <v>44926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>
        <f t="shared" si="50"/>
        <v>44926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>
        <f t="shared" si="50"/>
        <v>44926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>
        <f t="shared" si="50"/>
        <v>44926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>
        <f t="shared" si="50"/>
        <v>44926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>
        <f t="shared" si="50"/>
        <v>44926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>
        <f aca="true" t="shared" si="53" ref="C845:C910">endDate</f>
        <v>44926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>
        <f t="shared" si="53"/>
        <v>44926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>
        <f t="shared" si="53"/>
        <v>44926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>
        <f t="shared" si="53"/>
        <v>44926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>
        <f t="shared" si="53"/>
        <v>44926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>
        <f t="shared" si="53"/>
        <v>44926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>
        <f t="shared" si="53"/>
        <v>44926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>
        <f t="shared" si="53"/>
        <v>44926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>
        <f t="shared" si="53"/>
        <v>44926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>
        <f t="shared" si="53"/>
        <v>44926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>
        <f t="shared" si="53"/>
        <v>44926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>
        <f t="shared" si="53"/>
        <v>44926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>
        <f t="shared" si="53"/>
        <v>44926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>
        <f t="shared" si="53"/>
        <v>44926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>
        <f t="shared" si="53"/>
        <v>44926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>
        <f t="shared" si="53"/>
        <v>44926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>
        <f t="shared" si="53"/>
        <v>44926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>
        <f t="shared" si="53"/>
        <v>44926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>
        <f t="shared" si="53"/>
        <v>44926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>
        <f t="shared" si="53"/>
        <v>44926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>
        <f t="shared" si="53"/>
        <v>44926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>
        <f t="shared" si="53"/>
        <v>44926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>
        <f t="shared" si="53"/>
        <v>44926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>
        <f t="shared" si="53"/>
        <v>44926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>
        <f t="shared" si="53"/>
        <v>44926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>
        <f t="shared" si="53"/>
        <v>44926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>
        <f t="shared" si="53"/>
        <v>44926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>
        <f t="shared" si="53"/>
        <v>44926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>
        <f t="shared" si="53"/>
        <v>44926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>
        <f t="shared" si="53"/>
        <v>44926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>
        <f t="shared" si="53"/>
        <v>44926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>
        <f t="shared" si="53"/>
        <v>44926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>
        <f t="shared" si="53"/>
        <v>44926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>
        <f t="shared" si="53"/>
        <v>44926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>
        <f t="shared" si="53"/>
        <v>44926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>
        <f t="shared" si="53"/>
        <v>44926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>
        <f t="shared" si="53"/>
        <v>44926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>
        <f t="shared" si="53"/>
        <v>44926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>
        <f t="shared" si="53"/>
        <v>44926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>
        <f t="shared" si="53"/>
        <v>44926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>
        <f t="shared" si="53"/>
        <v>44926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>
        <f t="shared" si="53"/>
        <v>44926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>
        <f t="shared" si="53"/>
        <v>44926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>
        <f t="shared" si="53"/>
        <v>44926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>
        <f t="shared" si="53"/>
        <v>44926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>
        <f t="shared" si="53"/>
        <v>44926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>
        <f t="shared" si="53"/>
        <v>44926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>
        <f t="shared" si="53"/>
        <v>44926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>
        <f t="shared" si="53"/>
        <v>44926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>
        <f t="shared" si="53"/>
        <v>44926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>
        <f t="shared" si="53"/>
        <v>44926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>
        <f t="shared" si="53"/>
        <v>44926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>
        <f t="shared" si="53"/>
        <v>44926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>
        <f t="shared" si="53"/>
        <v>44926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>
        <f t="shared" si="53"/>
        <v>44926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>
        <f t="shared" si="53"/>
        <v>44926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>
        <f t="shared" si="53"/>
        <v>44926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>
        <f t="shared" si="53"/>
        <v>44926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>
        <f t="shared" si="53"/>
        <v>44926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>
        <f t="shared" si="53"/>
        <v>44926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>
        <f t="shared" si="53"/>
        <v>44926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>
        <f t="shared" si="53"/>
        <v>44926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>
        <f t="shared" si="53"/>
        <v>44926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>
        <f t="shared" si="53"/>
        <v>44926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>
        <f t="shared" si="53"/>
        <v>44926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>
        <f t="shared" si="53"/>
        <v>44926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>
        <f aca="true" t="shared" si="56" ref="C912:C975">endDate</f>
        <v>44926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>
        <f t="shared" si="56"/>
        <v>44926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>
        <f t="shared" si="56"/>
        <v>44926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>
        <f t="shared" si="56"/>
        <v>44926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>
        <f t="shared" si="56"/>
        <v>44926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>
        <f t="shared" si="56"/>
        <v>44926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>
        <f t="shared" si="56"/>
        <v>44926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47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>
        <f t="shared" si="56"/>
        <v>44926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>
        <f t="shared" si="56"/>
        <v>44926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47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>
        <f t="shared" si="56"/>
        <v>44926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47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>
        <f t="shared" si="56"/>
        <v>44926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>
        <f t="shared" si="56"/>
        <v>44926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>
        <f t="shared" si="56"/>
        <v>44926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>
        <f t="shared" si="56"/>
        <v>44926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>
        <f t="shared" si="56"/>
        <v>44926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>
        <f t="shared" si="56"/>
        <v>44926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>
        <f t="shared" si="56"/>
        <v>44926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450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>
        <f t="shared" si="56"/>
        <v>44926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5629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>
        <f t="shared" si="56"/>
        <v>44926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>
        <f t="shared" si="56"/>
        <v>44926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>
        <f t="shared" si="56"/>
        <v>44926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>
        <f t="shared" si="56"/>
        <v>44926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>
        <f t="shared" si="56"/>
        <v>44926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>
        <f t="shared" si="56"/>
        <v>44926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>
        <f t="shared" si="56"/>
        <v>44926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>
        <f t="shared" si="56"/>
        <v>44926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60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>
        <f t="shared" si="56"/>
        <v>44926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>
        <f t="shared" si="56"/>
        <v>44926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>
        <f t="shared" si="56"/>
        <v>44926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>
        <f t="shared" si="56"/>
        <v>44926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60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>
        <f t="shared" si="56"/>
        <v>44926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6139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>
        <f t="shared" si="56"/>
        <v>44926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6186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>
        <f t="shared" si="56"/>
        <v>44926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>
        <f t="shared" si="56"/>
        <v>44926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>
        <f t="shared" si="56"/>
        <v>44926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>
        <f t="shared" si="56"/>
        <v>44926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>
        <f t="shared" si="56"/>
        <v>44926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>
        <f t="shared" si="56"/>
        <v>44926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>
        <f t="shared" si="56"/>
        <v>44926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>
        <f t="shared" si="56"/>
        <v>44926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>
        <f t="shared" si="56"/>
        <v>44926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>
        <f t="shared" si="56"/>
        <v>44926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>
        <f t="shared" si="56"/>
        <v>44926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>
        <f t="shared" si="56"/>
        <v>44926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>
        <f t="shared" si="56"/>
        <v>44926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>
        <f t="shared" si="56"/>
        <v>44926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>
        <f t="shared" si="56"/>
        <v>44926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>
        <f t="shared" si="56"/>
        <v>44926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>
        <f t="shared" si="56"/>
        <v>44926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450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>
        <f t="shared" si="56"/>
        <v>44926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5629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>
        <f t="shared" si="56"/>
        <v>44926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>
        <f t="shared" si="56"/>
        <v>44926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>
        <f t="shared" si="56"/>
        <v>44926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>
        <f t="shared" si="56"/>
        <v>44926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>
        <f t="shared" si="56"/>
        <v>44926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>
        <f t="shared" si="56"/>
        <v>44926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>
        <f t="shared" si="56"/>
        <v>44926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>
        <f t="shared" si="56"/>
        <v>44926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60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>
        <f t="shared" si="56"/>
        <v>44926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>
        <f t="shared" si="56"/>
        <v>44926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>
        <f t="shared" si="56"/>
        <v>44926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>
        <f t="shared" si="56"/>
        <v>44926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60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>
        <f t="shared" si="56"/>
        <v>44926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6139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>
        <f t="shared" si="56"/>
        <v>44926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6139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>
        <f aca="true" t="shared" si="59" ref="C976:C1039">endDate</f>
        <v>44926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>
        <f t="shared" si="59"/>
        <v>44926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>
        <f t="shared" si="59"/>
        <v>44926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>
        <f t="shared" si="59"/>
        <v>44926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>
        <f t="shared" si="59"/>
        <v>44926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>
        <f t="shared" si="59"/>
        <v>44926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>
        <f t="shared" si="59"/>
        <v>44926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47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>
        <f t="shared" si="59"/>
        <v>44926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>
        <f t="shared" si="59"/>
        <v>44926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47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>
        <f t="shared" si="59"/>
        <v>44926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47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>
        <f t="shared" si="59"/>
        <v>44926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>
        <f t="shared" si="59"/>
        <v>44926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>
        <f t="shared" si="59"/>
        <v>44926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>
        <f t="shared" si="59"/>
        <v>44926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>
        <f t="shared" si="59"/>
        <v>44926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>
        <f t="shared" si="59"/>
        <v>44926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>
        <f t="shared" si="59"/>
        <v>44926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>
        <f t="shared" si="59"/>
        <v>44926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>
        <f t="shared" si="59"/>
        <v>44926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>
        <f t="shared" si="59"/>
        <v>44926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>
        <f t="shared" si="59"/>
        <v>44926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>
        <f t="shared" si="59"/>
        <v>44926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>
        <f t="shared" si="59"/>
        <v>44926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>
        <f t="shared" si="59"/>
        <v>44926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>
        <f t="shared" si="59"/>
        <v>44926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>
        <f t="shared" si="59"/>
        <v>44926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>
        <f t="shared" si="59"/>
        <v>44926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>
        <f t="shared" si="59"/>
        <v>44926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>
        <f t="shared" si="59"/>
        <v>44926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>
        <f t="shared" si="59"/>
        <v>44926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>
        <f t="shared" si="59"/>
        <v>44926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>
        <f t="shared" si="59"/>
        <v>44926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47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>
        <f t="shared" si="59"/>
        <v>44926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>
        <f t="shared" si="59"/>
        <v>44926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>
        <f t="shared" si="59"/>
        <v>44926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>
        <f t="shared" si="59"/>
        <v>44926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>
        <f t="shared" si="59"/>
        <v>44926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>
        <f t="shared" si="59"/>
        <v>44926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>
        <f t="shared" si="59"/>
        <v>44926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>
        <f t="shared" si="59"/>
        <v>44926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>
        <f t="shared" si="59"/>
        <v>44926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>
        <f t="shared" si="59"/>
        <v>44926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>
        <f t="shared" si="59"/>
        <v>44926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>
        <f t="shared" si="59"/>
        <v>44926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9994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>
        <f t="shared" si="59"/>
        <v>44926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>
        <f t="shared" si="59"/>
        <v>44926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>
        <f t="shared" si="59"/>
        <v>44926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9994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>
        <f t="shared" si="59"/>
        <v>44926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1597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>
        <f t="shared" si="59"/>
        <v>44926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>
        <f t="shared" si="59"/>
        <v>44926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>
        <f t="shared" si="59"/>
        <v>44926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>
        <f t="shared" si="59"/>
        <v>44926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>
        <f t="shared" si="59"/>
        <v>44926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>
        <f t="shared" si="59"/>
        <v>44926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>
        <f t="shared" si="59"/>
        <v>44926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>
        <f t="shared" si="59"/>
        <v>44926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>
        <f t="shared" si="59"/>
        <v>44926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>
        <f t="shared" si="59"/>
        <v>44926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6407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>
        <f t="shared" si="59"/>
        <v>44926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>
        <f t="shared" si="59"/>
        <v>44926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6407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>
        <f t="shared" si="59"/>
        <v>44926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>
        <f t="shared" si="59"/>
        <v>44926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>
        <f t="shared" si="59"/>
        <v>44926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34649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>
        <f t="shared" si="59"/>
        <v>44926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12842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>
        <f aca="true" t="shared" si="62" ref="C1040:C1103">endDate</f>
        <v>44926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40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>
        <f t="shared" si="62"/>
        <v>44926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21759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>
        <f t="shared" si="62"/>
        <v>44926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>
        <f t="shared" si="62"/>
        <v>44926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>
        <f t="shared" si="62"/>
        <v>44926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>
        <f t="shared" si="62"/>
        <v>44926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>
        <f t="shared" si="62"/>
        <v>44926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>
        <f t="shared" si="62"/>
        <v>44926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5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>
        <f t="shared" si="62"/>
        <v>44926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>
        <f t="shared" si="62"/>
        <v>44926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41056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>
        <f t="shared" si="62"/>
        <v>44926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52647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>
        <f t="shared" si="62"/>
        <v>44926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>
        <f t="shared" si="62"/>
        <v>44926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>
        <f t="shared" si="62"/>
        <v>44926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>
        <f t="shared" si="62"/>
        <v>44926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>
        <f t="shared" si="62"/>
        <v>44926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>
        <f t="shared" si="62"/>
        <v>44926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>
        <f t="shared" si="62"/>
        <v>44926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>
        <f t="shared" si="62"/>
        <v>44926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>
        <f t="shared" si="62"/>
        <v>44926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>
        <f t="shared" si="62"/>
        <v>44926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>
        <f t="shared" si="62"/>
        <v>44926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>
        <f t="shared" si="62"/>
        <v>44926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>
        <f t="shared" si="62"/>
        <v>44926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>
        <f t="shared" si="62"/>
        <v>44926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>
        <f t="shared" si="62"/>
        <v>44926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>
        <f t="shared" si="62"/>
        <v>44926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>
        <f t="shared" si="62"/>
        <v>44926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>
        <f t="shared" si="62"/>
        <v>44926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>
        <f t="shared" si="62"/>
        <v>44926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>
        <f t="shared" si="62"/>
        <v>44926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>
        <f t="shared" si="62"/>
        <v>44926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>
        <f t="shared" si="62"/>
        <v>44926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>
        <f t="shared" si="62"/>
        <v>44926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>
        <f t="shared" si="62"/>
        <v>44926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>
        <f t="shared" si="62"/>
        <v>44926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>
        <f t="shared" si="62"/>
        <v>44926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6407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>
        <f t="shared" si="62"/>
        <v>44926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>
        <f t="shared" si="62"/>
        <v>44926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6407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>
        <f t="shared" si="62"/>
        <v>44926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>
        <f t="shared" si="62"/>
        <v>44926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>
        <f t="shared" si="62"/>
        <v>44926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34649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>
        <f t="shared" si="62"/>
        <v>44926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12842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>
        <f t="shared" si="62"/>
        <v>44926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40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>
        <f t="shared" si="62"/>
        <v>44926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21759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>
        <f t="shared" si="62"/>
        <v>44926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>
        <f t="shared" si="62"/>
        <v>44926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>
        <f t="shared" si="62"/>
        <v>44926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>
        <f t="shared" si="62"/>
        <v>44926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>
        <f t="shared" si="62"/>
        <v>44926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>
        <f t="shared" si="62"/>
        <v>44926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5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>
        <f t="shared" si="62"/>
        <v>44926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>
        <f t="shared" si="62"/>
        <v>44926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41056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>
        <f t="shared" si="62"/>
        <v>44926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41056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>
        <f t="shared" si="62"/>
        <v>44926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>
        <f t="shared" si="62"/>
        <v>44926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>
        <f t="shared" si="62"/>
        <v>44926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>
        <f t="shared" si="62"/>
        <v>44926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>
        <f t="shared" si="62"/>
        <v>44926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>
        <f t="shared" si="62"/>
        <v>44926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>
        <f t="shared" si="62"/>
        <v>44926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>
        <f t="shared" si="62"/>
        <v>44926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>
        <f t="shared" si="62"/>
        <v>44926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>
        <f t="shared" si="62"/>
        <v>44926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>
        <f aca="true" t="shared" si="65" ref="C1104:C1167">endDate</f>
        <v>44926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>
        <f t="shared" si="65"/>
        <v>44926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9994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>
        <f t="shared" si="65"/>
        <v>44926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>
        <f t="shared" si="65"/>
        <v>44926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>
        <f t="shared" si="65"/>
        <v>44926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9994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>
        <f t="shared" si="65"/>
        <v>44926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1597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>
        <f t="shared" si="65"/>
        <v>44926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>
        <f t="shared" si="65"/>
        <v>44926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>
        <f t="shared" si="65"/>
        <v>44926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>
        <f t="shared" si="65"/>
        <v>44926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>
        <f t="shared" si="65"/>
        <v>44926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>
        <f t="shared" si="65"/>
        <v>44926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>
        <f t="shared" si="65"/>
        <v>44926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>
        <f t="shared" si="65"/>
        <v>44926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>
        <f t="shared" si="65"/>
        <v>44926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>
        <f t="shared" si="65"/>
        <v>44926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>
        <f t="shared" si="65"/>
        <v>44926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>
        <f t="shared" si="65"/>
        <v>44926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>
        <f t="shared" si="65"/>
        <v>44926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>
        <f t="shared" si="65"/>
        <v>44926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>
        <f t="shared" si="65"/>
        <v>44926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>
        <f t="shared" si="65"/>
        <v>44926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>
        <f t="shared" si="65"/>
        <v>44926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>
        <f t="shared" si="65"/>
        <v>44926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>
        <f t="shared" si="65"/>
        <v>44926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>
        <f t="shared" si="65"/>
        <v>44926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>
        <f t="shared" si="65"/>
        <v>44926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>
        <f t="shared" si="65"/>
        <v>44926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>
        <f t="shared" si="65"/>
        <v>44926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>
        <f t="shared" si="65"/>
        <v>44926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>
        <f t="shared" si="65"/>
        <v>44926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>
        <f t="shared" si="65"/>
        <v>44926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>
        <f t="shared" si="65"/>
        <v>44926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11591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>
        <f t="shared" si="65"/>
        <v>44926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>
        <f t="shared" si="65"/>
        <v>44926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>
        <f t="shared" si="65"/>
        <v>44926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>
        <f t="shared" si="65"/>
        <v>44926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>
        <f t="shared" si="65"/>
        <v>44926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>
        <f t="shared" si="65"/>
        <v>44926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>
        <f t="shared" si="65"/>
        <v>44926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>
        <f t="shared" si="65"/>
        <v>44926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>
        <f t="shared" si="65"/>
        <v>44926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>
        <f t="shared" si="65"/>
        <v>44926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>
        <f t="shared" si="65"/>
        <v>44926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>
        <f t="shared" si="65"/>
        <v>44926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>
        <f t="shared" si="65"/>
        <v>44926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>
        <f t="shared" si="65"/>
        <v>44926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>
        <f t="shared" si="65"/>
        <v>44926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>
        <f t="shared" si="65"/>
        <v>44926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>
        <f t="shared" si="65"/>
        <v>44926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>
        <f t="shared" si="65"/>
        <v>44926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>
        <f t="shared" si="65"/>
        <v>44926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>
        <f t="shared" si="65"/>
        <v>44926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>
        <f t="shared" si="65"/>
        <v>44926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>
        <f t="shared" si="65"/>
        <v>44926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>
        <f t="shared" si="65"/>
        <v>44926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>
        <f t="shared" si="65"/>
        <v>44926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>
        <f t="shared" si="65"/>
        <v>44926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>
        <f t="shared" si="65"/>
        <v>44926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>
        <f t="shared" si="65"/>
        <v>44926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>
        <f t="shared" si="65"/>
        <v>44926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>
        <f t="shared" si="65"/>
        <v>44926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>
        <f t="shared" si="65"/>
        <v>44926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>
        <f t="shared" si="65"/>
        <v>44926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27419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>
        <f aca="true" t="shared" si="68" ref="C1168:C1195">endDate</f>
        <v>44926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27419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>
        <f t="shared" si="68"/>
        <v>44926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>
        <f t="shared" si="68"/>
        <v>44926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>
        <f t="shared" si="68"/>
        <v>44926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>
        <f t="shared" si="68"/>
        <v>44926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>
        <f t="shared" si="68"/>
        <v>44926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>
        <f t="shared" si="68"/>
        <v>44926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>
        <f t="shared" si="68"/>
        <v>44926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>
        <f t="shared" si="68"/>
        <v>44926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>
        <f t="shared" si="68"/>
        <v>44926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>
        <f t="shared" si="68"/>
        <v>44926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27419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>
        <f t="shared" si="68"/>
        <v>44926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27419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>
        <f t="shared" si="68"/>
        <v>44926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>
        <f t="shared" si="68"/>
        <v>44926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>
        <f t="shared" si="68"/>
        <v>44926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>
        <f t="shared" si="68"/>
        <v>44926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>
        <f t="shared" si="68"/>
        <v>44926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>
        <f t="shared" si="68"/>
        <v>44926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>
        <f t="shared" si="68"/>
        <v>44926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>
        <f t="shared" si="68"/>
        <v>44926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>
        <f t="shared" si="68"/>
        <v>44926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>
        <f t="shared" si="68"/>
        <v>44926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>
        <f t="shared" si="68"/>
        <v>44926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>
        <f t="shared" si="68"/>
        <v>44926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>
        <f t="shared" si="68"/>
        <v>44926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>
        <f t="shared" si="68"/>
        <v>44926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>
        <f t="shared" si="68"/>
        <v>44926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>
        <f t="shared" si="68"/>
        <v>44926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>
        <f t="shared" si="71"/>
        <v>44926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>
        <f t="shared" si="71"/>
        <v>44926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>
        <f t="shared" si="71"/>
        <v>44926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>
        <f t="shared" si="71"/>
        <v>44926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>
        <f t="shared" si="71"/>
        <v>44926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>
        <f t="shared" si="71"/>
        <v>44926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515828851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>
        <f t="shared" si="71"/>
        <v>44926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>
        <f t="shared" si="71"/>
        <v>44926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>
        <f t="shared" si="71"/>
        <v>44926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>
        <f t="shared" si="71"/>
        <v>44926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>
        <f t="shared" si="71"/>
        <v>44926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>
        <f t="shared" si="71"/>
        <v>44926</v>
      </c>
      <c r="D1209" s="105" t="s">
        <v>784</v>
      </c>
      <c r="E1209" s="105">
        <v>1</v>
      </c>
      <c r="F1209" s="105" t="s">
        <v>783</v>
      </c>
      <c r="H1209" s="496">
        <f>'Справка 8'!C26</f>
        <v>28455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>
        <f t="shared" si="71"/>
        <v>44926</v>
      </c>
      <c r="D1210" s="105" t="s">
        <v>786</v>
      </c>
      <c r="E1210" s="105">
        <v>1</v>
      </c>
      <c r="F1210" s="105" t="s">
        <v>771</v>
      </c>
      <c r="H1210" s="496">
        <f>'Справка 8'!C27</f>
        <v>515857306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>
        <f t="shared" si="71"/>
        <v>44926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>
        <f t="shared" si="71"/>
        <v>44926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>
        <f t="shared" si="71"/>
        <v>44926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>
        <f t="shared" si="71"/>
        <v>44926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>
        <f t="shared" si="71"/>
        <v>44926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>
        <f t="shared" si="71"/>
        <v>44926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>
        <f t="shared" si="71"/>
        <v>44926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>
        <f t="shared" si="71"/>
        <v>44926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>
        <f t="shared" si="71"/>
        <v>44926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>
        <f t="shared" si="71"/>
        <v>44926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>
        <f t="shared" si="71"/>
        <v>44926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>
        <f t="shared" si="71"/>
        <v>44926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>
        <f t="shared" si="71"/>
        <v>44926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>
        <f t="shared" si="71"/>
        <v>44926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>
        <f t="shared" si="71"/>
        <v>44926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>
        <f t="shared" si="71"/>
        <v>44926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>
        <f t="shared" si="71"/>
        <v>44926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>
        <f t="shared" si="71"/>
        <v>44926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>
        <f t="shared" si="74"/>
        <v>44926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>
        <f t="shared" si="74"/>
        <v>44926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>
        <f t="shared" si="74"/>
        <v>44926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>
        <f t="shared" si="74"/>
        <v>44926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>
        <f t="shared" si="74"/>
        <v>44926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>
        <f t="shared" si="74"/>
        <v>44926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>
        <f t="shared" si="74"/>
        <v>44926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>
        <f t="shared" si="74"/>
        <v>44926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>
        <f t="shared" si="74"/>
        <v>44926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>
        <f t="shared" si="74"/>
        <v>44926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>
        <f t="shared" si="74"/>
        <v>44926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>
        <f t="shared" si="74"/>
        <v>44926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>
        <f t="shared" si="74"/>
        <v>44926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>
        <f t="shared" si="74"/>
        <v>44926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>
        <f t="shared" si="74"/>
        <v>44926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>
        <f t="shared" si="74"/>
        <v>44926</v>
      </c>
      <c r="D1245" s="105" t="s">
        <v>772</v>
      </c>
      <c r="E1245" s="105">
        <v>4</v>
      </c>
      <c r="F1245" s="105" t="s">
        <v>762</v>
      </c>
      <c r="H1245" s="496">
        <f>'Справка 8'!F20</f>
        <v>47608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>
        <f t="shared" si="74"/>
        <v>44926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>
        <f t="shared" si="74"/>
        <v>44926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>
        <f t="shared" si="74"/>
        <v>44926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>
        <f t="shared" si="74"/>
        <v>44926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>
        <f t="shared" si="74"/>
        <v>44926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>
        <f t="shared" si="74"/>
        <v>44926</v>
      </c>
      <c r="D1251" s="105" t="s">
        <v>784</v>
      </c>
      <c r="E1251" s="105">
        <v>4</v>
      </c>
      <c r="F1251" s="105" t="s">
        <v>783</v>
      </c>
      <c r="H1251" s="496">
        <f>'Справка 8'!F26</f>
        <v>5672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>
        <f t="shared" si="74"/>
        <v>44926</v>
      </c>
      <c r="D1252" s="105" t="s">
        <v>786</v>
      </c>
      <c r="E1252" s="105">
        <v>4</v>
      </c>
      <c r="F1252" s="105" t="s">
        <v>771</v>
      </c>
      <c r="H1252" s="496">
        <f>'Справка 8'!F27</f>
        <v>53280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>
        <f t="shared" si="74"/>
        <v>44926</v>
      </c>
      <c r="D1253" s="105" t="s">
        <v>763</v>
      </c>
      <c r="E1253" s="105">
        <v>5</v>
      </c>
      <c r="F1253" s="105" t="s">
        <v>762</v>
      </c>
      <c r="H1253" s="496">
        <f>'Справка 8'!G13</f>
        <v>9716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>
        <f t="shared" si="74"/>
        <v>44926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>
        <f t="shared" si="74"/>
        <v>44926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>
        <f t="shared" si="74"/>
        <v>44926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>
        <f t="shared" si="74"/>
        <v>44926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>
        <f t="shared" si="74"/>
        <v>44926</v>
      </c>
      <c r="D1258" s="105" t="s">
        <v>770</v>
      </c>
      <c r="E1258" s="105">
        <v>5</v>
      </c>
      <c r="F1258" s="105" t="s">
        <v>761</v>
      </c>
      <c r="H1258" s="496">
        <f>'Справка 8'!G18</f>
        <v>9716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>
        <f t="shared" si="74"/>
        <v>44926</v>
      </c>
      <c r="D1259" s="105" t="s">
        <v>772</v>
      </c>
      <c r="E1259" s="105">
        <v>5</v>
      </c>
      <c r="F1259" s="105" t="s">
        <v>762</v>
      </c>
      <c r="H1259" s="496">
        <f>'Справка 8'!G20</f>
        <v>1817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>
        <f t="shared" si="74"/>
        <v>44926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>
        <f t="shared" si="77"/>
        <v>44926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>
        <f t="shared" si="77"/>
        <v>44926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>
        <f t="shared" si="77"/>
        <v>44926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>
        <f t="shared" si="77"/>
        <v>44926</v>
      </c>
      <c r="D1265" s="105" t="s">
        <v>784</v>
      </c>
      <c r="E1265" s="105">
        <v>5</v>
      </c>
      <c r="F1265" s="105" t="s">
        <v>783</v>
      </c>
      <c r="H1265" s="496">
        <f>'Справка 8'!G26</f>
        <v>625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>
        <f t="shared" si="77"/>
        <v>44926</v>
      </c>
      <c r="D1266" s="105" t="s">
        <v>786</v>
      </c>
      <c r="E1266" s="105">
        <v>5</v>
      </c>
      <c r="F1266" s="105" t="s">
        <v>771</v>
      </c>
      <c r="H1266" s="496">
        <f>'Справка 8'!G27</f>
        <v>2442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>
        <f t="shared" si="77"/>
        <v>44926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>
        <f t="shared" si="77"/>
        <v>44926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>
        <f t="shared" si="77"/>
        <v>44926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>
        <f t="shared" si="77"/>
        <v>44926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>
        <f t="shared" si="77"/>
        <v>44926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>
        <f t="shared" si="77"/>
        <v>44926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>
        <f t="shared" si="77"/>
        <v>44926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>
        <f t="shared" si="77"/>
        <v>44926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>
        <f t="shared" si="77"/>
        <v>44926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>
        <f t="shared" si="77"/>
        <v>44926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>
        <f t="shared" si="77"/>
        <v>44926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>
        <f t="shared" si="77"/>
        <v>44926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>
        <f t="shared" si="77"/>
        <v>44926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>
        <f t="shared" si="77"/>
        <v>44926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>
        <f t="shared" si="77"/>
        <v>44926</v>
      </c>
      <c r="D1281" s="105" t="s">
        <v>763</v>
      </c>
      <c r="E1281" s="105">
        <v>7</v>
      </c>
      <c r="F1281" s="105" t="s">
        <v>762</v>
      </c>
      <c r="H1281" s="496">
        <f>'Справка 8'!I13</f>
        <v>19432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>
        <f t="shared" si="77"/>
        <v>44926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>
        <f t="shared" si="77"/>
        <v>44926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>
        <f t="shared" si="77"/>
        <v>44926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>
        <f t="shared" si="77"/>
        <v>44926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>
        <f t="shared" si="77"/>
        <v>44926</v>
      </c>
      <c r="D1286" s="105" t="s">
        <v>770</v>
      </c>
      <c r="E1286" s="105">
        <v>7</v>
      </c>
      <c r="F1286" s="105" t="s">
        <v>761</v>
      </c>
      <c r="H1286" s="496">
        <f>'Справка 8'!I18</f>
        <v>19432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>
        <f t="shared" si="77"/>
        <v>44926</v>
      </c>
      <c r="D1287" s="105" t="s">
        <v>772</v>
      </c>
      <c r="E1287" s="105">
        <v>7</v>
      </c>
      <c r="F1287" s="105" t="s">
        <v>762</v>
      </c>
      <c r="H1287" s="496">
        <f>'Справка 8'!I20</f>
        <v>49425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>
        <f t="shared" si="77"/>
        <v>44926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>
        <f t="shared" si="77"/>
        <v>44926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>
        <f t="shared" si="77"/>
        <v>44926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>
        <f t="shared" si="77"/>
        <v>44926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>
        <f t="shared" si="77"/>
        <v>44926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>
        <f t="shared" si="77"/>
        <v>44926</v>
      </c>
      <c r="D1293" s="105" t="s">
        <v>784</v>
      </c>
      <c r="E1293" s="105">
        <v>7</v>
      </c>
      <c r="F1293" s="105" t="s">
        <v>783</v>
      </c>
      <c r="H1293" s="496">
        <f>'Справка 8'!I26</f>
        <v>6297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>
        <f t="shared" si="77"/>
        <v>44926</v>
      </c>
      <c r="D1294" s="105" t="s">
        <v>786</v>
      </c>
      <c r="E1294" s="105">
        <v>7</v>
      </c>
      <c r="F1294" s="105" t="s">
        <v>771</v>
      </c>
      <c r="H1294" s="496">
        <f>'Справка 8'!I27</f>
        <v>55722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>
        <f t="shared" si="80"/>
        <v>44926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>
        <f t="shared" si="80"/>
        <v>44926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>
        <f t="shared" si="80"/>
        <v>44926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>
        <f t="shared" si="80"/>
        <v>44926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>
        <f t="shared" si="80"/>
        <v>44926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>
        <f t="shared" si="80"/>
        <v>44926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>
        <f t="shared" si="80"/>
        <v>44926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>
        <f t="shared" si="80"/>
        <v>44926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>
        <f t="shared" si="80"/>
        <v>44926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>
        <f t="shared" si="80"/>
        <v>44926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>
        <f t="shared" si="80"/>
        <v>44926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>
        <f t="shared" si="80"/>
        <v>44926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>
        <f t="shared" si="80"/>
        <v>44926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>
        <f t="shared" si="80"/>
        <v>44926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>
        <f t="shared" si="80"/>
        <v>44926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>
        <f t="shared" si="80"/>
        <v>44926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>
        <f t="shared" si="80"/>
        <v>44926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>
        <f t="shared" si="80"/>
        <v>44926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>
        <f t="shared" si="80"/>
        <v>44926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>
        <f t="shared" si="80"/>
        <v>44926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>
        <f t="shared" si="80"/>
        <v>44926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>
        <f t="shared" si="80"/>
        <v>44926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>
        <f t="shared" si="80"/>
        <v>44926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>
        <f t="shared" si="80"/>
        <v>44926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>
        <f t="shared" si="80"/>
        <v>44926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>
        <f t="shared" si="80"/>
        <v>44926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>
        <f t="shared" si="80"/>
        <v>44926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>
        <f t="shared" si="80"/>
        <v>44926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>
        <f t="shared" si="80"/>
        <v>44926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>
        <f t="shared" si="80"/>
        <v>44926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>
        <f t="shared" si="80"/>
        <v>44926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>
        <f t="shared" si="80"/>
        <v>44926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>
        <f t="shared" si="80"/>
        <v>44926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>
        <f t="shared" si="80"/>
        <v>44926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>
        <f t="shared" si="80"/>
        <v>44926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>
        <f t="shared" si="80"/>
        <v>44926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>
        <f t="shared" si="80"/>
        <v>44926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>
        <f t="shared" si="80"/>
        <v>44926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>
        <f t="shared" si="80"/>
        <v>44926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28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7513</v>
      </c>
      <c r="H28" s="593">
        <f>SUM(H29:H31)</f>
        <v>7167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7513</v>
      </c>
      <c r="H29" s="196">
        <v>7167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477</v>
      </c>
      <c r="H32" s="196">
        <v>346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7990</v>
      </c>
      <c r="H34" s="595">
        <f>H28+H32+H33</f>
        <v>7513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18984</v>
      </c>
      <c r="H37" s="597">
        <f>H26+H18+H34</f>
        <v>18507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9994</v>
      </c>
      <c r="H48" s="196">
        <v>13992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9994</v>
      </c>
      <c r="H50" s="593">
        <f>SUM(H44:H49)</f>
        <v>13992</v>
      </c>
    </row>
    <row r="51" spans="1:8" ht="15.75">
      <c r="A51" s="89" t="s">
        <v>79</v>
      </c>
      <c r="B51" s="91" t="s">
        <v>155</v>
      </c>
      <c r="C51" s="197">
        <v>47</v>
      </c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47</v>
      </c>
      <c r="D52" s="595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1597</v>
      </c>
      <c r="H54" s="196">
        <v>1460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9763</v>
      </c>
      <c r="D56" s="599">
        <f>D20+D21+D22+D28+D33+D46+D52+D54+D55</f>
        <v>9716</v>
      </c>
      <c r="E56" s="100" t="s">
        <v>850</v>
      </c>
      <c r="F56" s="99" t="s">
        <v>172</v>
      </c>
      <c r="G56" s="596">
        <f>G50+G52+G53+G54+G55</f>
        <v>11591</v>
      </c>
      <c r="H56" s="597">
        <f>H50+H52+H53+H54+H55</f>
        <v>15452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>
        <v>2893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6407</v>
      </c>
      <c r="H60" s="197">
        <v>4024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34649</v>
      </c>
      <c r="H61" s="593">
        <f>SUM(H62:H68)</f>
        <v>24354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12842</v>
      </c>
      <c r="H63" s="197">
        <v>9418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</v>
      </c>
      <c r="H64" s="197">
        <v>26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21759</v>
      </c>
      <c r="H65" s="197">
        <v>14906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5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>
        <v>31</v>
      </c>
      <c r="E69" s="201" t="s">
        <v>79</v>
      </c>
      <c r="F69" s="93" t="s">
        <v>216</v>
      </c>
      <c r="G69" s="197"/>
      <c r="H69" s="197">
        <v>2</v>
      </c>
    </row>
    <row r="70" spans="1:8" ht="15.75">
      <c r="A70" s="89" t="s">
        <v>214</v>
      </c>
      <c r="B70" s="91" t="s">
        <v>215</v>
      </c>
      <c r="C70" s="197">
        <v>450</v>
      </c>
      <c r="D70" s="197">
        <v>495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5629</v>
      </c>
      <c r="D71" s="197">
        <v>831</v>
      </c>
      <c r="E71" s="472" t="s">
        <v>47</v>
      </c>
      <c r="F71" s="95" t="s">
        <v>223</v>
      </c>
      <c r="G71" s="594">
        <f>G59+G60+G61+G69+G70</f>
        <v>41056</v>
      </c>
      <c r="H71" s="595">
        <f>H59+H60+H61+H69+H70</f>
        <v>31273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60</v>
      </c>
      <c r="D75" s="197">
        <v>23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6139</v>
      </c>
      <c r="D76" s="595">
        <f>SUM(D68:D75)</f>
        <v>1380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55722</v>
      </c>
      <c r="D79" s="593">
        <f>SUM(D80:D82)</f>
        <v>54111</v>
      </c>
      <c r="E79" s="205" t="s">
        <v>849</v>
      </c>
      <c r="F79" s="99" t="s">
        <v>241</v>
      </c>
      <c r="G79" s="596">
        <f>G71+G73+G75+G77</f>
        <v>41056</v>
      </c>
      <c r="H79" s="597">
        <f>H71+H73+H75+H77</f>
        <v>31273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55722</v>
      </c>
      <c r="D82" s="197">
        <v>54111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55722</v>
      </c>
      <c r="D85" s="595">
        <f>D84+D83+D79</f>
        <v>54111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24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7</v>
      </c>
      <c r="D92" s="595">
        <f>SUM(D88:D91)</f>
        <v>25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61868</v>
      </c>
      <c r="D94" s="599">
        <f>D65+D76+D85+D92+D93</f>
        <v>55516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71631</v>
      </c>
      <c r="D95" s="601">
        <f>D94+D56</f>
        <v>65232</v>
      </c>
      <c r="E95" s="229" t="s">
        <v>941</v>
      </c>
      <c r="F95" s="487" t="s">
        <v>268</v>
      </c>
      <c r="G95" s="600">
        <f>G37+G40+G56+G79</f>
        <v>71631</v>
      </c>
      <c r="H95" s="601">
        <f>H37+H40+H56+H79</f>
        <v>65232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0">
        <f>pdeReportingDate</f>
        <v>44953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Сузан Басри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0" zoomScalePageLayoutView="0" workbookViewId="0" topLeftCell="A7">
      <selection activeCell="C19" sqref="C19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58</v>
      </c>
      <c r="D13" s="314">
        <v>62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40</v>
      </c>
      <c r="D15" s="314">
        <v>41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8</v>
      </c>
      <c r="D16" s="314">
        <v>8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3</v>
      </c>
      <c r="D19" s="314">
        <v>5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109</v>
      </c>
      <c r="D22" s="626">
        <f>SUM(D12:D18)+D19</f>
        <v>116</v>
      </c>
      <c r="E22" s="194" t="s">
        <v>309</v>
      </c>
      <c r="F22" s="237" t="s">
        <v>310</v>
      </c>
      <c r="G22" s="314">
        <v>161</v>
      </c>
      <c r="H22" s="314">
        <v>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>
        <v>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10</v>
      </c>
      <c r="H24" s="314">
        <v>109</v>
      </c>
    </row>
    <row r="25" spans="1:8" ht="31.5">
      <c r="A25" s="194" t="s">
        <v>316</v>
      </c>
      <c r="B25" s="237" t="s">
        <v>317</v>
      </c>
      <c r="C25" s="314">
        <v>1276</v>
      </c>
      <c r="D25" s="314">
        <v>1484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>
        <v>8</v>
      </c>
      <c r="E26" s="194" t="s">
        <v>322</v>
      </c>
      <c r="F26" s="237" t="s">
        <v>323</v>
      </c>
      <c r="G26" s="314">
        <v>2303</v>
      </c>
      <c r="H26" s="314">
        <v>2446</v>
      </c>
    </row>
    <row r="27" spans="1:8" ht="31.5">
      <c r="A27" s="194" t="s">
        <v>324</v>
      </c>
      <c r="B27" s="237" t="s">
        <v>325</v>
      </c>
      <c r="C27" s="314">
        <v>1</v>
      </c>
      <c r="D27" s="314"/>
      <c r="E27" s="236" t="s">
        <v>104</v>
      </c>
      <c r="F27" s="238" t="s">
        <v>326</v>
      </c>
      <c r="G27" s="625">
        <f>SUM(G22:G26)</f>
        <v>2474</v>
      </c>
      <c r="H27" s="626">
        <f>SUM(H22:H26)</f>
        <v>2600</v>
      </c>
    </row>
    <row r="28" spans="1:8" ht="15.75">
      <c r="A28" s="194" t="s">
        <v>79</v>
      </c>
      <c r="B28" s="237" t="s">
        <v>327</v>
      </c>
      <c r="C28" s="314">
        <v>475</v>
      </c>
      <c r="D28" s="314">
        <v>443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1752</v>
      </c>
      <c r="D29" s="626">
        <f>SUM(D25:D28)</f>
        <v>1935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1861</v>
      </c>
      <c r="D31" s="632">
        <f>D29+D22</f>
        <v>2051</v>
      </c>
      <c r="E31" s="251" t="s">
        <v>824</v>
      </c>
      <c r="F31" s="266" t="s">
        <v>331</v>
      </c>
      <c r="G31" s="253">
        <f>G16+G18+G27</f>
        <v>2474</v>
      </c>
      <c r="H31" s="254">
        <f>H16+H18+H27</f>
        <v>2600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613</v>
      </c>
      <c r="D33" s="244">
        <f>IF((H31-D31)&gt;0,H31-D31,0)</f>
        <v>549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1861</v>
      </c>
      <c r="D36" s="634">
        <f>D31-D34+D35</f>
        <v>2051</v>
      </c>
      <c r="E36" s="262" t="s">
        <v>346</v>
      </c>
      <c r="F36" s="256" t="s">
        <v>347</v>
      </c>
      <c r="G36" s="267">
        <f>G35-G34+G31</f>
        <v>2474</v>
      </c>
      <c r="H36" s="268">
        <f>H35-H34+H31</f>
        <v>2600</v>
      </c>
    </row>
    <row r="37" spans="1:8" ht="15.75">
      <c r="A37" s="261" t="s">
        <v>348</v>
      </c>
      <c r="B37" s="231" t="s">
        <v>349</v>
      </c>
      <c r="C37" s="631">
        <f>IF((G36-C36)&gt;0,G36-C36,0)</f>
        <v>613</v>
      </c>
      <c r="D37" s="632">
        <f>IF((H36-D36)&gt;0,H36-D36,0)</f>
        <v>549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136</v>
      </c>
      <c r="D38" s="626">
        <f>D39+D40+D41</f>
        <v>203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136</v>
      </c>
      <c r="D40" s="314">
        <v>203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477</v>
      </c>
      <c r="D42" s="244">
        <f>+IF((H36-D36-D38)&gt;0,H36-D36-D38,0)</f>
        <v>346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477</v>
      </c>
      <c r="D44" s="268">
        <f>IF(H42=0,IF(D42-D43&gt;0,D42-D43+H43,0),IF(H42-H43&lt;0,H43-H42+D42,0))</f>
        <v>346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2474</v>
      </c>
      <c r="D45" s="628">
        <f>D36+D38+D42</f>
        <v>2600</v>
      </c>
      <c r="E45" s="270" t="s">
        <v>373</v>
      </c>
      <c r="F45" s="272" t="s">
        <v>374</v>
      </c>
      <c r="G45" s="627">
        <f>G42+G36</f>
        <v>2474</v>
      </c>
      <c r="H45" s="628">
        <f>H42+H36</f>
        <v>2600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0">
        <f>pdeReportingDate</f>
        <v>44953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Сузан Басри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.75">
      <c r="A59" s="693"/>
      <c r="B59" s="699"/>
      <c r="C59" s="699"/>
      <c r="D59" s="699"/>
      <c r="E59" s="699"/>
      <c r="F59" s="572"/>
      <c r="G59" s="45"/>
      <c r="H59" s="42"/>
    </row>
    <row r="60" spans="1:8" ht="15.75">
      <c r="A60" s="693"/>
      <c r="B60" s="699"/>
      <c r="C60" s="699"/>
      <c r="D60" s="699"/>
      <c r="E60" s="699"/>
      <c r="F60" s="572"/>
      <c r="G60" s="45"/>
      <c r="H60" s="42"/>
    </row>
    <row r="61" spans="1:8" ht="15.75">
      <c r="A61" s="693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6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</v>
      </c>
      <c r="D11" s="314"/>
      <c r="E11" s="177"/>
      <c r="F11" s="177"/>
    </row>
    <row r="12" spans="1:13" ht="15.75">
      <c r="A12" s="277" t="s">
        <v>380</v>
      </c>
      <c r="B12" s="178" t="s">
        <v>381</v>
      </c>
      <c r="C12" s="197">
        <v>-37</v>
      </c>
      <c r="D12" s="314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26646</v>
      </c>
      <c r="D13" s="314">
        <v>-5952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314">
        <v>-50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314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314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26573</v>
      </c>
      <c r="D21" s="656">
        <f>SUM(D11:D20)</f>
        <v>-6068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-4939</v>
      </c>
      <c r="D25" s="314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314">
        <v>400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314">
        <v>13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314">
        <v>3184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-4939</v>
      </c>
      <c r="D33" s="656">
        <f>SUM(D23:D32)</f>
        <v>3597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314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314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314">
        <v>15906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-20803</v>
      </c>
      <c r="D38" s="314">
        <v>-11993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314"/>
      <c r="E39" s="177"/>
      <c r="F39" s="177"/>
    </row>
    <row r="40" spans="1:6" ht="31.5">
      <c r="A40" s="277" t="s">
        <v>433</v>
      </c>
      <c r="B40" s="178" t="s">
        <v>434</v>
      </c>
      <c r="C40" s="197">
        <v>-849</v>
      </c>
      <c r="D40" s="314">
        <v>-1441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314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314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-21652</v>
      </c>
      <c r="D43" s="658">
        <f>SUM(D35:D42)</f>
        <v>2472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-18</v>
      </c>
      <c r="D44" s="306">
        <f>D43+D33+D21</f>
        <v>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25</v>
      </c>
      <c r="D45" s="307">
        <v>24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7</v>
      </c>
      <c r="D46" s="309">
        <f>D45+D44</f>
        <v>25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7</v>
      </c>
      <c r="D47" s="297">
        <v>25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0">
        <f>pdeReportingDate</f>
        <v>44953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Сузан Басри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.7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.7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.7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0">
      <selection activeCell="L18" sqref="L18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7513</v>
      </c>
      <c r="J13" s="581">
        <f>'1-Баланс'!H30+'1-Баланс'!H33</f>
        <v>0</v>
      </c>
      <c r="K13" s="582"/>
      <c r="L13" s="581">
        <f>SUM(C13:K13)</f>
        <v>18507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7513</v>
      </c>
      <c r="J17" s="650">
        <f t="shared" si="2"/>
        <v>0</v>
      </c>
      <c r="K17" s="650">
        <f t="shared" si="2"/>
        <v>0</v>
      </c>
      <c r="L17" s="581">
        <f t="shared" si="1"/>
        <v>18507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477</v>
      </c>
      <c r="J18" s="581">
        <f>+'1-Баланс'!G33</f>
        <v>0</v>
      </c>
      <c r="K18" s="582"/>
      <c r="L18" s="581">
        <f t="shared" si="1"/>
        <v>477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7990</v>
      </c>
      <c r="J31" s="650">
        <f t="shared" si="6"/>
        <v>0</v>
      </c>
      <c r="K31" s="650">
        <f t="shared" si="6"/>
        <v>0</v>
      </c>
      <c r="L31" s="581">
        <f t="shared" si="1"/>
        <v>18984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7990</v>
      </c>
      <c r="J34" s="584">
        <f t="shared" si="7"/>
        <v>0</v>
      </c>
      <c r="K34" s="584">
        <f t="shared" si="7"/>
        <v>0</v>
      </c>
      <c r="L34" s="648">
        <f t="shared" si="1"/>
        <v>18984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>
        <f>pdeReportingDate</f>
        <v>44953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Сузан Басри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.7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.7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.7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E13" sqref="E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997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0">
        <f>pdeReportingDate</f>
        <v>44953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Сузан Басри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.7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.7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.7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.75">
      <c r="A160" s="693"/>
      <c r="B160" s="699"/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5" zoomScalePageLayoutView="0" workbookViewId="0" topLeftCell="A16">
      <selection activeCell="D40" sqref="D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0">
        <f>pdeReportingDate</f>
        <v>44953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1" t="str">
        <f>authorName</f>
        <v>Сузан Басри</v>
      </c>
      <c r="D48" s="701"/>
      <c r="E48" s="701"/>
      <c r="F48" s="701"/>
      <c r="G48" s="701"/>
      <c r="H48" s="701"/>
      <c r="I48" s="701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.7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.7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.7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.75">
      <c r="B55" s="693"/>
      <c r="C55" s="699"/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70">
      <selection activeCell="F90" sqref="F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47</v>
      </c>
      <c r="D18" s="360">
        <f>+D19+D20</f>
        <v>0</v>
      </c>
      <c r="E18" s="367">
        <f t="shared" si="0"/>
        <v>47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f>'1-Баланс'!C51</f>
        <v>47</v>
      </c>
      <c r="D20" s="366"/>
      <c r="E20" s="367">
        <f t="shared" si="0"/>
        <v>47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47</v>
      </c>
      <c r="D21" s="438">
        <f>D13+D17+D18</f>
        <v>0</v>
      </c>
      <c r="E21" s="439">
        <f>E13+E17+E18</f>
        <v>47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0</v>
      </c>
      <c r="D30" s="366">
        <f>'1-Баланс'!C69</f>
        <v>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450</v>
      </c>
      <c r="D31" s="366">
        <f>'1-Баланс'!C70</f>
        <v>450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5629</v>
      </c>
      <c r="D32" s="366">
        <f>'1-Баланс'!C71</f>
        <v>5629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60</v>
      </c>
      <c r="D40" s="360">
        <f>SUM(D41:D44)</f>
        <v>60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60</v>
      </c>
      <c r="D44" s="366">
        <f>C44</f>
        <v>60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6139</v>
      </c>
      <c r="D45" s="436">
        <f>D26+D30+D31+D33+D32+D34+D35+D40</f>
        <v>6139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6186</v>
      </c>
      <c r="D46" s="442">
        <f>D45+D23+D21+D11</f>
        <v>6139</v>
      </c>
      <c r="E46" s="443">
        <f>E45+E23+E21+E11</f>
        <v>47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9994</v>
      </c>
      <c r="D65" s="197"/>
      <c r="E65" s="136">
        <f t="shared" si="1"/>
        <v>9994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9994</v>
      </c>
      <c r="D68" s="433">
        <f>D54+D58+D63+D64+D65+D66</f>
        <v>0</v>
      </c>
      <c r="E68" s="434">
        <f t="shared" si="1"/>
        <v>9994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f>'1-Баланс'!G54</f>
        <v>1597</v>
      </c>
      <c r="D70" s="197"/>
      <c r="E70" s="136">
        <f t="shared" si="1"/>
        <v>1597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6407</v>
      </c>
      <c r="D82" s="138">
        <f>SUM(D83:D86)</f>
        <v>6407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f>'1-Баланс'!G60</f>
        <v>6407</v>
      </c>
      <c r="D84" s="197">
        <f>C84</f>
        <v>6407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34649</v>
      </c>
      <c r="D87" s="134">
        <f>SUM(D88:D92)+D96</f>
        <v>34649</v>
      </c>
      <c r="E87" s="134">
        <f>SUM(E88:E92)+E96</f>
        <v>0</v>
      </c>
      <c r="F87" s="395">
        <f>SUM(F88:F92)+F96</f>
        <v>27419</v>
      </c>
    </row>
    <row r="88" spans="1:6" ht="15.75">
      <c r="A88" s="368" t="s">
        <v>719</v>
      </c>
      <c r="B88" s="135" t="s">
        <v>720</v>
      </c>
      <c r="C88" s="197">
        <f>'1-Баланс'!G63</f>
        <v>12842</v>
      </c>
      <c r="D88" s="197">
        <f>+C88</f>
        <v>12842</v>
      </c>
      <c r="E88" s="136">
        <f t="shared" si="1"/>
        <v>0</v>
      </c>
      <c r="F88" s="196">
        <v>27419</v>
      </c>
    </row>
    <row r="89" spans="1:6" ht="15.75">
      <c r="A89" s="368" t="s">
        <v>721</v>
      </c>
      <c r="B89" s="135" t="s">
        <v>722</v>
      </c>
      <c r="C89" s="197">
        <f>'1-Баланс'!G64</f>
        <v>40</v>
      </c>
      <c r="D89" s="197">
        <f>C89</f>
        <v>40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21759</v>
      </c>
      <c r="D90" s="197">
        <f>C90</f>
        <v>21759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3</v>
      </c>
      <c r="D91" s="197">
        <f>C91</f>
        <v>3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5</v>
      </c>
      <c r="D96" s="197">
        <f>C96</f>
        <v>5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41056</v>
      </c>
      <c r="D98" s="431">
        <f>D87+D82+D77+D73+D97</f>
        <v>41056</v>
      </c>
      <c r="E98" s="431">
        <f>E87+E82+E77+E73+E97</f>
        <v>0</v>
      </c>
      <c r="F98" s="432">
        <f>F87+F82+F77+F73+F97</f>
        <v>27419</v>
      </c>
    </row>
    <row r="99" spans="1:6" ht="16.5" thickBot="1">
      <c r="A99" s="410" t="s">
        <v>739</v>
      </c>
      <c r="B99" s="411" t="s">
        <v>740</v>
      </c>
      <c r="C99" s="425">
        <f>C98+C70+C68</f>
        <v>52647</v>
      </c>
      <c r="D99" s="425">
        <f>D98+D70+D68</f>
        <v>41056</v>
      </c>
      <c r="E99" s="425">
        <f>E98+E70+E68</f>
        <v>11591</v>
      </c>
      <c r="F99" s="426">
        <f>F98+F70+F68</f>
        <v>27419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0">
        <f>pdeReportingDate</f>
        <v>44953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Сузан Басри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>
        <v>9716</v>
      </c>
      <c r="H13" s="447"/>
      <c r="I13" s="448">
        <f>F13+G13-H13</f>
        <v>19432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9716</v>
      </c>
      <c r="H18" s="454">
        <f t="shared" si="1"/>
        <v>0</v>
      </c>
      <c r="I18" s="455">
        <f t="shared" si="0"/>
        <v>19432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515828851</v>
      </c>
      <c r="D20" s="447"/>
      <c r="E20" s="447"/>
      <c r="F20" s="447">
        <v>47608</v>
      </c>
      <c r="G20" s="447">
        <v>1817</v>
      </c>
      <c r="H20" s="447"/>
      <c r="I20" s="448">
        <f t="shared" si="0"/>
        <v>49425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28455</v>
      </c>
      <c r="D26" s="447"/>
      <c r="E26" s="447"/>
      <c r="F26" s="447">
        <v>5672</v>
      </c>
      <c r="G26" s="447">
        <v>625</v>
      </c>
      <c r="H26" s="447"/>
      <c r="I26" s="448">
        <f t="shared" si="0"/>
        <v>6297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515857306</v>
      </c>
      <c r="D27" s="454">
        <f t="shared" si="2"/>
        <v>0</v>
      </c>
      <c r="E27" s="454">
        <f t="shared" si="2"/>
        <v>0</v>
      </c>
      <c r="F27" s="454">
        <f t="shared" si="2"/>
        <v>53280</v>
      </c>
      <c r="G27" s="454">
        <f t="shared" si="2"/>
        <v>2442</v>
      </c>
      <c r="H27" s="454">
        <f t="shared" si="2"/>
        <v>0</v>
      </c>
      <c r="I27" s="455">
        <f t="shared" si="0"/>
        <v>55722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>
        <f>pdeReportingDate</f>
        <v>44953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Сузан Басри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2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Nayden NN. Nedelchev</cp:lastModifiedBy>
  <cp:lastPrinted>2021-12-10T13:26:48Z</cp:lastPrinted>
  <dcterms:created xsi:type="dcterms:W3CDTF">2006-09-16T00:00:00Z</dcterms:created>
  <dcterms:modified xsi:type="dcterms:W3CDTF">2023-01-30T14:56:55Z</dcterms:modified>
  <cp:category/>
  <cp:version/>
  <cp:contentType/>
  <cp:contentStatus/>
</cp:coreProperties>
</file>